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-ps001\personal\e503471\柔連\7 昇段\新様式\"/>
    </mc:Choice>
  </mc:AlternateContent>
  <xr:revisionPtr revIDLastSave="0" documentId="13_ncr:101_{AEF3CDB2-41AA-4D86-956A-1416EF32096B}" xr6:coauthVersionLast="47" xr6:coauthVersionMax="47" xr10:uidLastSave="{00000000-0000-0000-0000-000000000000}"/>
  <bookViews>
    <workbookView xWindow="22920" yWindow="-120" windowWidth="29040" windowHeight="15840" activeTab="3" xr2:uid="{00000000-000D-0000-FFFF-FFFF00000000}"/>
  </bookViews>
  <sheets>
    <sheet name="入力マニュアル" sheetId="5" r:id="rId1"/>
    <sheet name="入力シート" sheetId="1" r:id="rId2"/>
    <sheet name="昇段申請者集計【確認用】" sheetId="4" r:id="rId3"/>
    <sheet name="資料" sheetId="6" r:id="rId4"/>
  </sheets>
  <definedNames>
    <definedName name="_xlnm.Print_Area" localSheetId="2">昇段申請者集計【確認用】!$A$1:$H$30</definedName>
    <definedName name="_xlnm.Print_Area" localSheetId="1">入力シート!$I$1:$O$112</definedName>
    <definedName name="_xlnm.Print_Area" localSheetId="0">入力マニュアル!$B$1:$M$44</definedName>
    <definedName name="_xlnm.Print_Titles" localSheetId="1">入力シート!$11:$11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3" i="4"/>
  <c r="E25" i="4"/>
  <c r="E24" i="4"/>
  <c r="E23" i="4"/>
  <c r="F6" i="4"/>
  <c r="F4" i="4"/>
  <c r="C6" i="4"/>
  <c r="C4" i="4"/>
  <c r="C4" i="1"/>
  <c r="A14" i="1" l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4" i="1"/>
  <c r="B34" i="1"/>
  <c r="C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H67" i="1" s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H71" i="1" s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  <c r="A84" i="1"/>
  <c r="B84" i="1"/>
  <c r="C84" i="1"/>
  <c r="D84" i="1"/>
  <c r="E84" i="1"/>
  <c r="F84" i="1"/>
  <c r="G84" i="1"/>
  <c r="A85" i="1"/>
  <c r="B85" i="1"/>
  <c r="C85" i="1"/>
  <c r="D85" i="1"/>
  <c r="E85" i="1"/>
  <c r="F85" i="1"/>
  <c r="G85" i="1"/>
  <c r="A86" i="1"/>
  <c r="B86" i="1"/>
  <c r="C86" i="1"/>
  <c r="D86" i="1"/>
  <c r="E86" i="1"/>
  <c r="F86" i="1"/>
  <c r="G86" i="1"/>
  <c r="A87" i="1"/>
  <c r="B87" i="1"/>
  <c r="C87" i="1"/>
  <c r="D87" i="1"/>
  <c r="E87" i="1"/>
  <c r="F87" i="1"/>
  <c r="G87" i="1"/>
  <c r="A88" i="1"/>
  <c r="B88" i="1"/>
  <c r="C88" i="1"/>
  <c r="D88" i="1"/>
  <c r="E88" i="1"/>
  <c r="F88" i="1"/>
  <c r="G88" i="1"/>
  <c r="A89" i="1"/>
  <c r="B89" i="1"/>
  <c r="C89" i="1"/>
  <c r="D89" i="1"/>
  <c r="E89" i="1"/>
  <c r="F89" i="1"/>
  <c r="G89" i="1"/>
  <c r="A90" i="1"/>
  <c r="B90" i="1"/>
  <c r="C90" i="1"/>
  <c r="D90" i="1"/>
  <c r="E90" i="1"/>
  <c r="F90" i="1"/>
  <c r="G90" i="1"/>
  <c r="A91" i="1"/>
  <c r="B91" i="1"/>
  <c r="C91" i="1"/>
  <c r="D91" i="1"/>
  <c r="E91" i="1"/>
  <c r="F91" i="1"/>
  <c r="G91" i="1"/>
  <c r="A92" i="1"/>
  <c r="B92" i="1"/>
  <c r="C92" i="1"/>
  <c r="D92" i="1"/>
  <c r="E92" i="1"/>
  <c r="F92" i="1"/>
  <c r="G92" i="1"/>
  <c r="A93" i="1"/>
  <c r="B93" i="1"/>
  <c r="C93" i="1"/>
  <c r="D93" i="1"/>
  <c r="E93" i="1"/>
  <c r="F93" i="1"/>
  <c r="G93" i="1"/>
  <c r="A94" i="1"/>
  <c r="B94" i="1"/>
  <c r="C94" i="1"/>
  <c r="D94" i="1"/>
  <c r="E94" i="1"/>
  <c r="F94" i="1"/>
  <c r="G94" i="1"/>
  <c r="A95" i="1"/>
  <c r="B95" i="1"/>
  <c r="C95" i="1"/>
  <c r="D95" i="1"/>
  <c r="E95" i="1"/>
  <c r="F95" i="1"/>
  <c r="G95" i="1"/>
  <c r="A96" i="1"/>
  <c r="B96" i="1"/>
  <c r="C96" i="1"/>
  <c r="D96" i="1"/>
  <c r="E96" i="1"/>
  <c r="F96" i="1"/>
  <c r="G96" i="1"/>
  <c r="A97" i="1"/>
  <c r="B97" i="1"/>
  <c r="C97" i="1"/>
  <c r="D97" i="1"/>
  <c r="E97" i="1"/>
  <c r="F97" i="1"/>
  <c r="G97" i="1"/>
  <c r="A98" i="1"/>
  <c r="B98" i="1"/>
  <c r="C98" i="1"/>
  <c r="D98" i="1"/>
  <c r="E98" i="1"/>
  <c r="F98" i="1"/>
  <c r="G98" i="1"/>
  <c r="A99" i="1"/>
  <c r="B99" i="1"/>
  <c r="C99" i="1"/>
  <c r="D99" i="1"/>
  <c r="E99" i="1"/>
  <c r="F99" i="1"/>
  <c r="G99" i="1"/>
  <c r="A100" i="1"/>
  <c r="B100" i="1"/>
  <c r="C100" i="1"/>
  <c r="D100" i="1"/>
  <c r="E100" i="1"/>
  <c r="F100" i="1"/>
  <c r="G100" i="1"/>
  <c r="A101" i="1"/>
  <c r="B101" i="1"/>
  <c r="C101" i="1"/>
  <c r="D101" i="1"/>
  <c r="E101" i="1"/>
  <c r="F101" i="1"/>
  <c r="G101" i="1"/>
  <c r="A102" i="1"/>
  <c r="B102" i="1"/>
  <c r="C102" i="1"/>
  <c r="D102" i="1"/>
  <c r="E102" i="1"/>
  <c r="F102" i="1"/>
  <c r="G102" i="1"/>
  <c r="A103" i="1"/>
  <c r="B103" i="1"/>
  <c r="C103" i="1"/>
  <c r="D103" i="1"/>
  <c r="E103" i="1"/>
  <c r="F103" i="1"/>
  <c r="G103" i="1"/>
  <c r="A104" i="1"/>
  <c r="B104" i="1"/>
  <c r="C104" i="1"/>
  <c r="D104" i="1"/>
  <c r="E104" i="1"/>
  <c r="F104" i="1"/>
  <c r="G104" i="1"/>
  <c r="A105" i="1"/>
  <c r="B105" i="1"/>
  <c r="C105" i="1"/>
  <c r="D105" i="1"/>
  <c r="E105" i="1"/>
  <c r="F105" i="1"/>
  <c r="G105" i="1"/>
  <c r="A106" i="1"/>
  <c r="B106" i="1"/>
  <c r="C106" i="1"/>
  <c r="D106" i="1"/>
  <c r="E106" i="1"/>
  <c r="F106" i="1"/>
  <c r="G106" i="1"/>
  <c r="A107" i="1"/>
  <c r="B107" i="1"/>
  <c r="C107" i="1"/>
  <c r="D107" i="1"/>
  <c r="E107" i="1"/>
  <c r="F107" i="1"/>
  <c r="G107" i="1"/>
  <c r="A108" i="1"/>
  <c r="B108" i="1"/>
  <c r="C108" i="1"/>
  <c r="D108" i="1"/>
  <c r="E108" i="1"/>
  <c r="F108" i="1"/>
  <c r="G108" i="1"/>
  <c r="A109" i="1"/>
  <c r="B109" i="1"/>
  <c r="C109" i="1"/>
  <c r="D109" i="1"/>
  <c r="E109" i="1"/>
  <c r="F109" i="1"/>
  <c r="G109" i="1"/>
  <c r="A110" i="1"/>
  <c r="B110" i="1"/>
  <c r="C110" i="1"/>
  <c r="D110" i="1"/>
  <c r="E110" i="1"/>
  <c r="F110" i="1"/>
  <c r="G110" i="1"/>
  <c r="A111" i="1"/>
  <c r="B111" i="1"/>
  <c r="C111" i="1"/>
  <c r="D111" i="1"/>
  <c r="E111" i="1"/>
  <c r="F111" i="1"/>
  <c r="G111" i="1"/>
  <c r="A112" i="1"/>
  <c r="B112" i="1"/>
  <c r="C112" i="1"/>
  <c r="D112" i="1"/>
  <c r="E112" i="1"/>
  <c r="F112" i="1"/>
  <c r="G112" i="1"/>
  <c r="C13" i="1"/>
  <c r="B13" i="1"/>
  <c r="G13" i="1"/>
  <c r="F13" i="1"/>
  <c r="E13" i="1"/>
  <c r="D13" i="1"/>
  <c r="A13" i="1"/>
  <c r="H13" i="1" l="1"/>
  <c r="H15" i="1"/>
  <c r="H99" i="1"/>
  <c r="H95" i="1"/>
  <c r="H87" i="1"/>
  <c r="H83" i="1"/>
  <c r="H79" i="1"/>
  <c r="H75" i="1"/>
  <c r="H63" i="1"/>
  <c r="H55" i="1"/>
  <c r="H51" i="1"/>
  <c r="H47" i="1"/>
  <c r="H43" i="1"/>
  <c r="H35" i="1"/>
  <c r="H31" i="1"/>
  <c r="H27" i="1"/>
  <c r="H19" i="1"/>
  <c r="H112" i="1"/>
  <c r="H108" i="1"/>
  <c r="H100" i="1"/>
  <c r="H96" i="1"/>
  <c r="H92" i="1"/>
  <c r="H88" i="1"/>
  <c r="H84" i="1"/>
  <c r="H80" i="1"/>
  <c r="H76" i="1"/>
  <c r="H72" i="1"/>
  <c r="H68" i="1"/>
  <c r="H64" i="1"/>
  <c r="H60" i="1"/>
  <c r="H56" i="1"/>
  <c r="H40" i="1"/>
  <c r="H32" i="1"/>
  <c r="H28" i="1"/>
  <c r="H24" i="1"/>
  <c r="H20" i="1"/>
  <c r="H16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11" i="1"/>
  <c r="H107" i="1"/>
  <c r="H103" i="1"/>
  <c r="H91" i="1"/>
  <c r="H59" i="1"/>
  <c r="H39" i="1"/>
  <c r="H23" i="1"/>
  <c r="H104" i="1"/>
  <c r="H52" i="1"/>
  <c r="H48" i="1"/>
  <c r="H44" i="1"/>
  <c r="H36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D12" i="4" s="1"/>
  <c r="D23" i="4" l="1"/>
  <c r="D10" i="4"/>
  <c r="C12" i="4"/>
  <c r="D13" i="4"/>
  <c r="C14" i="4"/>
  <c r="C10" i="4"/>
  <c r="D11" i="4"/>
  <c r="D14" i="4"/>
  <c r="C11" i="4"/>
  <c r="C13" i="4"/>
  <c r="C21" i="4" l="1"/>
  <c r="E21" i="4"/>
  <c r="D21" i="4"/>
  <c r="F21" i="4"/>
  <c r="C23" i="4"/>
  <c r="E10" i="4"/>
  <c r="C25" i="4"/>
  <c r="C24" i="4"/>
  <c r="D25" i="4"/>
  <c r="C22" i="4"/>
  <c r="E22" i="4"/>
  <c r="D22" i="4"/>
  <c r="F22" i="4"/>
  <c r="D24" i="4"/>
  <c r="E13" i="4"/>
  <c r="E14" i="4"/>
  <c r="E11" i="4"/>
  <c r="E12" i="4"/>
  <c r="G21" i="4" l="1"/>
  <c r="G25" i="4"/>
  <c r="G22" i="4"/>
  <c r="F26" i="4"/>
  <c r="E15" i="4"/>
  <c r="G24" i="4"/>
  <c r="D26" i="4"/>
  <c r="G23" i="4"/>
  <c r="D18" i="4" l="1"/>
</calcChain>
</file>

<file path=xl/sharedStrings.xml><?xml version="1.0" encoding="utf-8"?>
<sst xmlns="http://schemas.openxmlformats.org/spreadsheetml/2006/main" count="132" uniqueCount="108">
  <si>
    <t>性別</t>
  </si>
  <si>
    <t>所属</t>
  </si>
  <si>
    <t>職業</t>
  </si>
  <si>
    <t>段位</t>
  </si>
  <si>
    <t>初</t>
  </si>
  <si>
    <t>女</t>
  </si>
  <si>
    <t>男</t>
  </si>
  <si>
    <t>滋賀　花子</t>
    <rPh sb="0" eb="2">
      <t>シガ</t>
    </rPh>
    <rPh sb="3" eb="5">
      <t>ハナコ</t>
    </rPh>
    <phoneticPr fontId="3"/>
  </si>
  <si>
    <t>中学生</t>
  </si>
  <si>
    <t>段位別合計</t>
  </si>
  <si>
    <t>男子</t>
  </si>
  <si>
    <t>女子</t>
  </si>
  <si>
    <t>初　段</t>
  </si>
  <si>
    <t>弐　段</t>
  </si>
  <si>
    <t>参　段</t>
  </si>
  <si>
    <t>四　段</t>
  </si>
  <si>
    <t>五　段</t>
  </si>
  <si>
    <t>支　部　名</t>
    <rPh sb="0" eb="1">
      <t>シ</t>
    </rPh>
    <rPh sb="2" eb="3">
      <t>ブ</t>
    </rPh>
    <rPh sb="4" eb="5">
      <t>メイ</t>
    </rPh>
    <phoneticPr fontId="3"/>
  </si>
  <si>
    <t>NO</t>
    <phoneticPr fontId="3"/>
  </si>
  <si>
    <t>例</t>
    <rPh sb="0" eb="1">
      <t>レイ</t>
    </rPh>
    <phoneticPr fontId="3"/>
  </si>
  <si>
    <t>○○中学校</t>
    <rPh sb="2" eb="5">
      <t>チュウガッコウ</t>
    </rPh>
    <phoneticPr fontId="3"/>
  </si>
  <si>
    <t>氏　名</t>
    <phoneticPr fontId="3"/>
  </si>
  <si>
    <t>初段</t>
  </si>
  <si>
    <t>四段</t>
  </si>
  <si>
    <t>五段</t>
  </si>
  <si>
    <t>計</t>
  </si>
  <si>
    <t>二段</t>
    <rPh sb="0" eb="1">
      <t>ニ</t>
    </rPh>
    <phoneticPr fontId="3"/>
  </si>
  <si>
    <t>三段</t>
    <rPh sb="0" eb="1">
      <t>サン</t>
    </rPh>
    <phoneticPr fontId="3"/>
  </si>
  <si>
    <t>合計金額</t>
    <rPh sb="0" eb="4">
      <t>ゴウケイキンガク</t>
    </rPh>
    <phoneticPr fontId="3"/>
  </si>
  <si>
    <t>昇段審査口座【 滋賀銀行 竜王支店 普通 188795 滋賀県柔道連盟 小林重和 】</t>
    <rPh sb="0" eb="2">
      <t>ショウダン</t>
    </rPh>
    <rPh sb="2" eb="4">
      <t>シンサ</t>
    </rPh>
    <rPh sb="4" eb="6">
      <t>コウザ</t>
    </rPh>
    <rPh sb="8" eb="10">
      <t>シガ</t>
    </rPh>
    <rPh sb="10" eb="12">
      <t>ギンコウ</t>
    </rPh>
    <rPh sb="13" eb="15">
      <t>リュウオウ</t>
    </rPh>
    <rPh sb="15" eb="17">
      <t>シテン</t>
    </rPh>
    <rPh sb="18" eb="20">
      <t>フツウ</t>
    </rPh>
    <rPh sb="28" eb="31">
      <t>シガケン</t>
    </rPh>
    <rPh sb="31" eb="33">
      <t>ジュウドウ</t>
    </rPh>
    <rPh sb="33" eb="35">
      <t>レンメイ</t>
    </rPh>
    <rPh sb="36" eb="38">
      <t>コバヤシ</t>
    </rPh>
    <rPh sb="38" eb="40">
      <t>シゲカズ</t>
    </rPh>
    <phoneticPr fontId="3"/>
  </si>
  <si>
    <t>申込者氏名</t>
    <rPh sb="0" eb="1">
      <t>モウ</t>
    </rPh>
    <rPh sb="1" eb="2">
      <t>コ</t>
    </rPh>
    <rPh sb="2" eb="3">
      <t>シャ</t>
    </rPh>
    <rPh sb="3" eb="5">
      <t>シメイ</t>
    </rPh>
    <phoneticPr fontId="3"/>
  </si>
  <si>
    <t>携帯番号</t>
    <rPh sb="0" eb="2">
      <t>ケイタイ</t>
    </rPh>
    <rPh sb="2" eb="4">
      <t>バンゴウ</t>
    </rPh>
    <phoneticPr fontId="3"/>
  </si>
  <si>
    <t>入力シート</t>
    <rPh sb="0" eb="2">
      <t>ニュウリョク</t>
    </rPh>
    <phoneticPr fontId="3"/>
  </si>
  <si>
    <t>※入力する必要はありません。</t>
    <rPh sb="1" eb="3">
      <t>ニュウリョク</t>
    </rPh>
    <rPh sb="5" eb="7">
      <t>ヒツヨウ</t>
    </rPh>
    <phoneticPr fontId="3"/>
  </si>
  <si>
    <t>困った時は、事務局まで</t>
    <rPh sb="0" eb="1">
      <t>コマ</t>
    </rPh>
    <rPh sb="3" eb="4">
      <t>トキ</t>
    </rPh>
    <rPh sb="6" eb="8">
      <t>ジム</t>
    </rPh>
    <rPh sb="8" eb="9">
      <t>キョク</t>
    </rPh>
    <phoneticPr fontId="3"/>
  </si>
  <si>
    <t>入力項目</t>
    <rPh sb="0" eb="2">
      <t>ニュウリョク</t>
    </rPh>
    <rPh sb="2" eb="4">
      <t>コウモク</t>
    </rPh>
    <phoneticPr fontId="3"/>
  </si>
  <si>
    <t>申請者数</t>
    <rPh sb="0" eb="2">
      <t>シンセイ</t>
    </rPh>
    <rPh sb="2" eb="3">
      <t>シャ</t>
    </rPh>
    <rPh sb="3" eb="4">
      <t>スウ</t>
    </rPh>
    <phoneticPr fontId="3"/>
  </si>
  <si>
    <t>合格納金</t>
    <rPh sb="0" eb="2">
      <t>ゴウカク</t>
    </rPh>
    <rPh sb="2" eb="4">
      <t>ノウキン</t>
    </rPh>
    <phoneticPr fontId="3"/>
  </si>
  <si>
    <t>昇段申請（合格納金）</t>
    <rPh sb="2" eb="4">
      <t>シンセイ</t>
    </rPh>
    <rPh sb="5" eb="7">
      <t>ゴウカク</t>
    </rPh>
    <rPh sb="7" eb="9">
      <t>ノウキン</t>
    </rPh>
    <phoneticPr fontId="3"/>
  </si>
  <si>
    <t>申込氏名</t>
    <rPh sb="0" eb="1">
      <t>モウ</t>
    </rPh>
    <rPh sb="1" eb="2">
      <t>コ</t>
    </rPh>
    <rPh sb="2" eb="4">
      <t>シメイ</t>
    </rPh>
    <phoneticPr fontId="3"/>
  </si>
  <si>
    <t>県柔道連盟</t>
    <rPh sb="0" eb="5">
      <t>ケンジュウドウレンメイ</t>
    </rPh>
    <phoneticPr fontId="3"/>
  </si>
  <si>
    <t>支部</t>
    <rPh sb="0" eb="2">
      <t>シブ</t>
    </rPh>
    <phoneticPr fontId="3"/>
  </si>
  <si>
    <t>振込金額</t>
    <rPh sb="0" eb="2">
      <t>フリコミ</t>
    </rPh>
    <rPh sb="2" eb="4">
      <t>キンガク</t>
    </rPh>
    <phoneticPr fontId="3"/>
  </si>
  <si>
    <t>支部金額</t>
    <rPh sb="0" eb="2">
      <t>シブ</t>
    </rPh>
    <rPh sb="2" eb="4">
      <t>キンガク</t>
    </rPh>
    <phoneticPr fontId="3"/>
  </si>
  <si>
    <t>振込日</t>
    <rPh sb="0" eb="2">
      <t>フリコミ</t>
    </rPh>
    <rPh sb="2" eb="3">
      <t>ビ</t>
    </rPh>
    <phoneticPr fontId="3"/>
  </si>
  <si>
    <t>合　　計</t>
    <rPh sb="0" eb="1">
      <t>ゴウ</t>
    </rPh>
    <rPh sb="3" eb="4">
      <t>ケイ</t>
    </rPh>
    <phoneticPr fontId="3"/>
  </si>
  <si>
    <t>段位別合計</t>
    <rPh sb="0" eb="2">
      <t>ダンイ</t>
    </rPh>
    <rPh sb="2" eb="3">
      <t>ベツ</t>
    </rPh>
    <phoneticPr fontId="3"/>
  </si>
  <si>
    <t>昇段審査受験・合格納金表</t>
    <rPh sb="0" eb="2">
      <t>ショウダン</t>
    </rPh>
    <rPh sb="2" eb="4">
      <t>シンサ</t>
    </rPh>
    <rPh sb="4" eb="6">
      <t>ジュケン</t>
    </rPh>
    <rPh sb="7" eb="9">
      <t>ゴウカク</t>
    </rPh>
    <rPh sb="9" eb="11">
      <t>ノウキン</t>
    </rPh>
    <rPh sb="11" eb="12">
      <t>ヒョウ</t>
    </rPh>
    <phoneticPr fontId="3"/>
  </si>
  <si>
    <t>令和元年改訂版</t>
    <rPh sb="0" eb="2">
      <t>レイワ</t>
    </rPh>
    <rPh sb="2" eb="3">
      <t>ガン</t>
    </rPh>
    <rPh sb="3" eb="4">
      <t>ネン</t>
    </rPh>
    <rPh sb="4" eb="7">
      <t>カイテイバン</t>
    </rPh>
    <phoneticPr fontId="3"/>
  </si>
  <si>
    <t>●受験料</t>
    <rPh sb="1" eb="4">
      <t>ジュケンリョウ</t>
    </rPh>
    <phoneticPr fontId="3"/>
  </si>
  <si>
    <t>段 　位</t>
    <rPh sb="0" eb="1">
      <t>ダン</t>
    </rPh>
    <rPh sb="3" eb="4">
      <t>クライ</t>
    </rPh>
    <phoneticPr fontId="3"/>
  </si>
  <si>
    <t>初段</t>
    <rPh sb="0" eb="2">
      <t>ショダン</t>
    </rPh>
    <phoneticPr fontId="3"/>
  </si>
  <si>
    <t>二段</t>
    <rPh sb="0" eb="2">
      <t>ニダン</t>
    </rPh>
    <phoneticPr fontId="3"/>
  </si>
  <si>
    <t>三段</t>
    <rPh sb="0" eb="2">
      <t>サンダン</t>
    </rPh>
    <phoneticPr fontId="3"/>
  </si>
  <si>
    <t>四段</t>
    <rPh sb="0" eb="2">
      <t>ヨンダン</t>
    </rPh>
    <phoneticPr fontId="3"/>
  </si>
  <si>
    <t>五段</t>
    <rPh sb="0" eb="2">
      <t>ゴダン</t>
    </rPh>
    <phoneticPr fontId="3"/>
  </si>
  <si>
    <t>六段</t>
    <rPh sb="0" eb="1">
      <t>ロク</t>
    </rPh>
    <rPh sb="1" eb="2">
      <t>ダン</t>
    </rPh>
    <phoneticPr fontId="3"/>
  </si>
  <si>
    <t>七段</t>
    <rPh sb="0" eb="1">
      <t>ナナ</t>
    </rPh>
    <rPh sb="1" eb="2">
      <t>ダン</t>
    </rPh>
    <phoneticPr fontId="3"/>
  </si>
  <si>
    <t>八段</t>
    <rPh sb="0" eb="1">
      <t>ハチ</t>
    </rPh>
    <rPh sb="1" eb="2">
      <t>ダン</t>
    </rPh>
    <phoneticPr fontId="3"/>
  </si>
  <si>
    <t>受験料</t>
    <rPh sb="0" eb="3">
      <t>ジュケンリョウ</t>
    </rPh>
    <phoneticPr fontId="3"/>
  </si>
  <si>
    <t>実技審査</t>
    <rPh sb="0" eb="1">
      <t>ジツ</t>
    </rPh>
    <rPh sb="1" eb="2">
      <t>ワザ</t>
    </rPh>
    <rPh sb="2" eb="4">
      <t>シンサ</t>
    </rPh>
    <phoneticPr fontId="3"/>
  </si>
  <si>
    <t>書類審査</t>
    <rPh sb="0" eb="2">
      <t>ショルイ</t>
    </rPh>
    <rPh sb="2" eb="4">
      <t>シンサ</t>
    </rPh>
    <phoneticPr fontId="3"/>
  </si>
  <si>
    <t>形講習</t>
    <rPh sb="0" eb="1">
      <t>カタ</t>
    </rPh>
    <rPh sb="1" eb="3">
      <t>コウシュウ</t>
    </rPh>
    <phoneticPr fontId="3"/>
  </si>
  <si>
    <t>地区</t>
    <rPh sb="0" eb="2">
      <t>チク</t>
    </rPh>
    <phoneticPr fontId="3"/>
  </si>
  <si>
    <t>本部</t>
    <rPh sb="0" eb="2">
      <t>ホンブ</t>
    </rPh>
    <phoneticPr fontId="3"/>
  </si>
  <si>
    <t>本部審査</t>
    <rPh sb="0" eb="2">
      <t>ホンブ</t>
    </rPh>
    <rPh sb="2" eb="4">
      <t>シンサ</t>
    </rPh>
    <phoneticPr fontId="3"/>
  </si>
  <si>
    <t>県審議料</t>
    <rPh sb="0" eb="1">
      <t>ケン</t>
    </rPh>
    <rPh sb="1" eb="3">
      <t>シンギ</t>
    </rPh>
    <rPh sb="3" eb="4">
      <t>リョウ</t>
    </rPh>
    <phoneticPr fontId="3"/>
  </si>
  <si>
    <t>形免除料</t>
    <rPh sb="0" eb="1">
      <t>カタ</t>
    </rPh>
    <rPh sb="1" eb="3">
      <t>メンジョ</t>
    </rPh>
    <rPh sb="3" eb="4">
      <t>リョウ</t>
    </rPh>
    <phoneticPr fontId="3"/>
  </si>
  <si>
    <t>＊病気等の場合</t>
    <rPh sb="1" eb="3">
      <t>ビョウキ</t>
    </rPh>
    <rPh sb="3" eb="4">
      <t>ナド</t>
    </rPh>
    <rPh sb="5" eb="7">
      <t>バアイ</t>
    </rPh>
    <phoneticPr fontId="3"/>
  </si>
  <si>
    <t>●合格納金</t>
    <rPh sb="1" eb="3">
      <t>ゴウカク</t>
    </rPh>
    <rPh sb="3" eb="5">
      <t>ノウキン</t>
    </rPh>
    <phoneticPr fontId="3"/>
  </si>
  <si>
    <t>段　 位</t>
    <rPh sb="0" eb="1">
      <t>ダン</t>
    </rPh>
    <rPh sb="3" eb="4">
      <t>クライ</t>
    </rPh>
    <phoneticPr fontId="3"/>
  </si>
  <si>
    <t>内訳</t>
    <rPh sb="0" eb="2">
      <t>ウチワケ</t>
    </rPh>
    <phoneticPr fontId="3"/>
  </si>
  <si>
    <t>県柔連</t>
    <rPh sb="0" eb="1">
      <t>ケン</t>
    </rPh>
    <rPh sb="1" eb="2">
      <t>ジュウ</t>
    </rPh>
    <rPh sb="2" eb="3">
      <t>レン</t>
    </rPh>
    <phoneticPr fontId="3"/>
  </si>
  <si>
    <t>振興費</t>
    <rPh sb="0" eb="2">
      <t>シンコウ</t>
    </rPh>
    <rPh sb="2" eb="3">
      <t>ヒ</t>
    </rPh>
    <phoneticPr fontId="3"/>
  </si>
  <si>
    <t>近畿納金</t>
    <rPh sb="0" eb="2">
      <t>キンキ</t>
    </rPh>
    <rPh sb="2" eb="4">
      <t>ノウキン</t>
    </rPh>
    <phoneticPr fontId="3"/>
  </si>
  <si>
    <t>審議料</t>
    <rPh sb="0" eb="2">
      <t>シンギ</t>
    </rPh>
    <rPh sb="2" eb="3">
      <t>リョウ</t>
    </rPh>
    <phoneticPr fontId="3"/>
  </si>
  <si>
    <t>形講習料</t>
    <rPh sb="0" eb="1">
      <t>カタ</t>
    </rPh>
    <rPh sb="1" eb="4">
      <t>コウシュウリョウ</t>
    </rPh>
    <phoneticPr fontId="3"/>
  </si>
  <si>
    <t>形受講内容</t>
    <rPh sb="0" eb="1">
      <t>カタ</t>
    </rPh>
    <rPh sb="1" eb="3">
      <t>ジュコウ</t>
    </rPh>
    <rPh sb="3" eb="5">
      <t>ナイヨウ</t>
    </rPh>
    <phoneticPr fontId="3"/>
  </si>
  <si>
    <t>投３</t>
    <rPh sb="0" eb="1">
      <t>ナ</t>
    </rPh>
    <phoneticPr fontId="3"/>
  </si>
  <si>
    <t>投</t>
    <rPh sb="0" eb="1">
      <t>ナ</t>
    </rPh>
    <phoneticPr fontId="3"/>
  </si>
  <si>
    <t>固</t>
    <rPh sb="0" eb="1">
      <t>カタ</t>
    </rPh>
    <phoneticPr fontId="3"/>
  </si>
  <si>
    <t>柔</t>
    <rPh sb="0" eb="1">
      <t>ジュウ</t>
    </rPh>
    <phoneticPr fontId="3"/>
  </si>
  <si>
    <t>極</t>
    <rPh sb="0" eb="1">
      <t>キ</t>
    </rPh>
    <phoneticPr fontId="3"/>
  </si>
  <si>
    <t>護</t>
    <rPh sb="0" eb="1">
      <t>マモル</t>
    </rPh>
    <phoneticPr fontId="3"/>
  </si>
  <si>
    <t>五</t>
    <rPh sb="0" eb="1">
      <t>ゴ</t>
    </rPh>
    <phoneticPr fontId="3"/>
  </si>
  <si>
    <t>古</t>
    <rPh sb="0" eb="1">
      <t>フル</t>
    </rPh>
    <phoneticPr fontId="3"/>
  </si>
  <si>
    <t>年  齢</t>
    <rPh sb="0" eb="1">
      <t>トシ</t>
    </rPh>
    <rPh sb="3" eb="4">
      <t>ヨワイ</t>
    </rPh>
    <phoneticPr fontId="3"/>
  </si>
  <si>
    <t>中学2年生</t>
    <rPh sb="0" eb="2">
      <t>チュウガク</t>
    </rPh>
    <rPh sb="3" eb="4">
      <t>ネン</t>
    </rPh>
    <rPh sb="4" eb="5">
      <t>セイ</t>
    </rPh>
    <phoneticPr fontId="3"/>
  </si>
  <si>
    <t>振込日</t>
    <rPh sb="0" eb="3">
      <t>フリコミビ</t>
    </rPh>
    <phoneticPr fontId="3"/>
  </si>
  <si>
    <t>昇段審査日</t>
    <rPh sb="0" eb="2">
      <t>ショウダン</t>
    </rPh>
    <rPh sb="2" eb="4">
      <t>シンサ</t>
    </rPh>
    <rPh sb="4" eb="5">
      <t>ビ</t>
    </rPh>
    <phoneticPr fontId="3"/>
  </si>
  <si>
    <t>９月</t>
  </si>
  <si>
    <t>支部名</t>
    <rPh sb="0" eb="1">
      <t>シ</t>
    </rPh>
    <rPh sb="1" eb="2">
      <t>ブ</t>
    </rPh>
    <rPh sb="2" eb="3">
      <t>メイ</t>
    </rPh>
    <phoneticPr fontId="3"/>
  </si>
  <si>
    <t>提出</t>
    <rPh sb="0" eb="2">
      <t>テイシュツ</t>
    </rPh>
    <phoneticPr fontId="3"/>
  </si>
  <si>
    <t>※申込メールアドレス　【  jimu02@judo-shiga.com　】</t>
    <phoneticPr fontId="3"/>
  </si>
  <si>
    <t>その他</t>
    <rPh sb="2" eb="3">
      <t>タ</t>
    </rPh>
    <phoneticPr fontId="3"/>
  </si>
  <si>
    <t>郵送先【  〒528-0065　甲賀市水口町春日65-17　坂下 覚あて　】</t>
    <rPh sb="0" eb="2">
      <t>ユウソウ</t>
    </rPh>
    <rPh sb="2" eb="3">
      <t>サキ</t>
    </rPh>
    <rPh sb="3" eb="4">
      <t>オクリサキ</t>
    </rPh>
    <rPh sb="16" eb="18">
      <t>コウガ</t>
    </rPh>
    <rPh sb="18" eb="19">
      <t>シ</t>
    </rPh>
    <rPh sb="19" eb="22">
      <t>ミナクチチョウ</t>
    </rPh>
    <rPh sb="22" eb="24">
      <t>カスガ</t>
    </rPh>
    <rPh sb="30" eb="32">
      <t>サカシタ</t>
    </rPh>
    <rPh sb="33" eb="34">
      <t>サトル</t>
    </rPh>
    <phoneticPr fontId="3"/>
  </si>
  <si>
    <t>申請メールアドレス【  jimu02@judo-shiga.com　】</t>
    <rPh sb="0" eb="2">
      <t>シンセイ</t>
    </rPh>
    <phoneticPr fontId="3"/>
  </si>
  <si>
    <t>【090-○○○○-□□□□】</t>
    <phoneticPr fontId="3"/>
  </si>
  <si>
    <t>【2023/08/10】</t>
    <phoneticPr fontId="3"/>
  </si>
  <si>
    <t>昇段申請者一覧</t>
    <rPh sb="0" eb="2">
      <t>ショウダン</t>
    </rPh>
    <rPh sb="2" eb="4">
      <t>シンセイ</t>
    </rPh>
    <rPh sb="4" eb="5">
      <t>シャ</t>
    </rPh>
    <rPh sb="5" eb="7">
      <t>イチラン</t>
    </rPh>
    <phoneticPr fontId="3"/>
  </si>
  <si>
    <t>昇段審査日</t>
    <rPh sb="0" eb="5">
      <t>ショウダンシンサビ</t>
    </rPh>
    <phoneticPr fontId="3"/>
  </si>
  <si>
    <t>実技・・・　昇段審査を合格した受験月を選択してください</t>
    <rPh sb="0" eb="2">
      <t>ジツギ</t>
    </rPh>
    <rPh sb="6" eb="8">
      <t>ショウダン</t>
    </rPh>
    <rPh sb="8" eb="10">
      <t>シンサ</t>
    </rPh>
    <rPh sb="11" eb="13">
      <t>ゴウカク</t>
    </rPh>
    <rPh sb="15" eb="17">
      <t>ジュケン</t>
    </rPh>
    <rPh sb="17" eb="18">
      <t>ツキ</t>
    </rPh>
    <rPh sb="19" eb="21">
      <t>センタク</t>
    </rPh>
    <phoneticPr fontId="3"/>
  </si>
  <si>
    <t>昇段申請者集計【確認用】シートは自動生成</t>
    <rPh sb="0" eb="2">
      <t>ショウダン</t>
    </rPh>
    <rPh sb="2" eb="4">
      <t>シンセイ</t>
    </rPh>
    <rPh sb="4" eb="5">
      <t>シャ</t>
    </rPh>
    <rPh sb="5" eb="7">
      <t>シュウケイ</t>
    </rPh>
    <rPh sb="8" eb="11">
      <t>カクニンヨウ</t>
    </rPh>
    <rPh sb="16" eb="18">
      <t>ジドウ</t>
    </rPh>
    <rPh sb="18" eb="20">
      <t>セイセイ</t>
    </rPh>
    <phoneticPr fontId="3"/>
  </si>
  <si>
    <t>※メールの件名【○○支部】昇段合格申請</t>
    <rPh sb="15" eb="17">
      <t>ゴウカク</t>
    </rPh>
    <rPh sb="17" eb="19">
      <t>シンセイ</t>
    </rPh>
    <phoneticPr fontId="3"/>
  </si>
  <si>
    <t>※郵送先【  〒528-0065　甲賀市水口町春日65-17　坂下 覚あて　】</t>
    <phoneticPr fontId="3"/>
  </si>
  <si>
    <t>※印刷して、郵送してください。</t>
    <rPh sb="1" eb="3">
      <t>インサツ</t>
    </rPh>
    <rPh sb="6" eb="8">
      <t>ユウソウ</t>
    </rPh>
    <phoneticPr fontId="3"/>
  </si>
  <si>
    <t>※データ名　例　②【大津】支部合格申請</t>
    <rPh sb="15" eb="17">
      <t>ゴウカク</t>
    </rPh>
    <rPh sb="17" eb="19">
      <t>シンセイ</t>
    </rPh>
    <phoneticPr fontId="3"/>
  </si>
  <si>
    <t>※初段の講道館入門願書は、郵送して下さい。2段以上の申請書は、PDFでメール送信してください。</t>
    <rPh sb="1" eb="3">
      <t>ショダン</t>
    </rPh>
    <rPh sb="4" eb="7">
      <t>コウドウカン</t>
    </rPh>
    <rPh sb="7" eb="11">
      <t>ニュウモンガンショ</t>
    </rPh>
    <rPh sb="13" eb="15">
      <t>ユウソウ</t>
    </rPh>
    <rPh sb="17" eb="18">
      <t>クダ</t>
    </rPh>
    <rPh sb="22" eb="25">
      <t>ダンイジョウ</t>
    </rPh>
    <rPh sb="26" eb="29">
      <t>シンセイショ</t>
    </rPh>
    <rPh sb="38" eb="40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</si>
</sst>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name val="BIZ UD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BIZ UDゴシック"/>
      <family val="3"/>
      <charset val="128"/>
    </font>
    <font>
      <b/>
      <sz val="1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81">
    <xf numFmtId="0" fontId="0" fillId="0" borderId="0" xfId="0">
      <alignment vertical="center"/>
    </xf>
    <xf numFmtId="0" fontId="4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4" fillId="2" borderId="0" xfId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distributed"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Alignment="1" applyProtection="1">
      <alignment vertical="center" shrinkToFit="1"/>
      <protection locked="0"/>
    </xf>
    <xf numFmtId="31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16" xfId="0" applyNumberFormat="1" applyFont="1" applyFill="1" applyBorder="1" applyAlignment="1">
      <alignment horizontal="center" vertical="center" shrinkToFit="1"/>
    </xf>
    <xf numFmtId="3" fontId="8" fillId="0" borderId="6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3" fontId="8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indent="4"/>
    </xf>
    <xf numFmtId="0" fontId="14" fillId="0" borderId="0" xfId="0" applyFont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22" xfId="0" applyFont="1" applyFill="1" applyBorder="1" applyAlignment="1">
      <alignment horizontal="left" vertical="center" indent="4"/>
    </xf>
    <xf numFmtId="0" fontId="13" fillId="0" borderId="22" xfId="0" applyFont="1" applyFill="1" applyBorder="1" applyAlignment="1">
      <alignment horizontal="left" vertical="center" indent="1"/>
    </xf>
    <xf numFmtId="0" fontId="8" fillId="0" borderId="0" xfId="0" applyFont="1" applyFill="1" applyAlignment="1" applyProtection="1">
      <alignment horizontal="right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distributed" vertical="center" shrinkToFit="1"/>
    </xf>
    <xf numFmtId="31" fontId="8" fillId="0" borderId="0" xfId="0" applyNumberFormat="1" applyFont="1" applyFill="1" applyBorder="1" applyAlignment="1" applyProtection="1">
      <alignment horizontal="center" vertical="center" shrinkToFit="1"/>
    </xf>
    <xf numFmtId="0" fontId="14" fillId="0" borderId="0" xfId="0" applyFont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3" fontId="8" fillId="0" borderId="17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/>
    </xf>
    <xf numFmtId="0" fontId="8" fillId="0" borderId="30" xfId="0" applyFont="1" applyFill="1" applyBorder="1" applyAlignment="1">
      <alignment horizontal="center" vertical="center" shrinkToFit="1"/>
    </xf>
    <xf numFmtId="3" fontId="8" fillId="0" borderId="32" xfId="0" applyNumberFormat="1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3" fontId="8" fillId="0" borderId="1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3" fontId="8" fillId="0" borderId="43" xfId="0" applyNumberFormat="1" applyFont="1" applyFill="1" applyBorder="1" applyAlignment="1">
      <alignment horizontal="center" vertical="center" shrinkToFit="1"/>
    </xf>
    <xf numFmtId="3" fontId="8" fillId="0" borderId="44" xfId="0" applyNumberFormat="1" applyFont="1" applyFill="1" applyBorder="1" applyAlignment="1">
      <alignment horizontal="center" vertical="center" shrinkToFit="1"/>
    </xf>
    <xf numFmtId="0" fontId="16" fillId="7" borderId="45" xfId="0" applyFont="1" applyFill="1" applyBorder="1" applyAlignment="1">
      <alignment horizontal="center" vertical="center" shrinkToFit="1"/>
    </xf>
    <xf numFmtId="3" fontId="8" fillId="0" borderId="46" xfId="0" applyNumberFormat="1" applyFont="1" applyFill="1" applyBorder="1" applyAlignment="1">
      <alignment horizontal="center" vertical="center" shrinkToFit="1"/>
    </xf>
    <xf numFmtId="3" fontId="8" fillId="0" borderId="47" xfId="0" applyNumberFormat="1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3" fontId="14" fillId="0" borderId="18" xfId="0" applyNumberFormat="1" applyFont="1" applyBorder="1">
      <alignment vertical="center"/>
    </xf>
    <xf numFmtId="3" fontId="14" fillId="0" borderId="48" xfId="0" applyNumberFormat="1" applyFont="1" applyBorder="1">
      <alignment vertical="center"/>
    </xf>
    <xf numFmtId="3" fontId="0" fillId="0" borderId="18" xfId="0" applyNumberFormat="1" applyBorder="1">
      <alignment vertical="center"/>
    </xf>
    <xf numFmtId="3" fontId="0" fillId="0" borderId="10" xfId="0" applyNumberFormat="1" applyBorder="1">
      <alignment vertical="center"/>
    </xf>
    <xf numFmtId="0" fontId="0" fillId="0" borderId="11" xfId="0" applyBorder="1" applyAlignment="1">
      <alignment horizontal="left" vertical="center" indent="1"/>
    </xf>
    <xf numFmtId="3" fontId="14" fillId="0" borderId="49" xfId="0" applyNumberFormat="1" applyFont="1" applyBorder="1">
      <alignment vertical="center"/>
    </xf>
    <xf numFmtId="3" fontId="14" fillId="0" borderId="0" xfId="0" applyNumberFormat="1" applyFont="1" applyBorder="1">
      <alignment vertical="center"/>
    </xf>
    <xf numFmtId="3" fontId="14" fillId="0" borderId="31" xfId="0" applyNumberFormat="1" applyFont="1" applyBorder="1">
      <alignment vertical="center"/>
    </xf>
    <xf numFmtId="0" fontId="0" fillId="0" borderId="10" xfId="0" applyBorder="1" applyAlignment="1">
      <alignment horizontal="left" vertical="center" indent="1"/>
    </xf>
    <xf numFmtId="3" fontId="0" fillId="0" borderId="48" xfId="0" applyNumberFormat="1" applyBorder="1">
      <alignment vertical="center"/>
    </xf>
    <xf numFmtId="0" fontId="0" fillId="0" borderId="23" xfId="0" applyBorder="1" applyAlignment="1">
      <alignment horizontal="left" vertical="center" indent="1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14" fillId="0" borderId="7" xfId="0" applyNumberFormat="1" applyFont="1" applyBorder="1">
      <alignment vertical="center"/>
    </xf>
    <xf numFmtId="3" fontId="14" fillId="0" borderId="8" xfId="0" applyNumberFormat="1" applyFont="1" applyBorder="1">
      <alignment vertical="center"/>
    </xf>
    <xf numFmtId="3" fontId="0" fillId="0" borderId="23" xfId="0" applyNumberFormat="1" applyBorder="1">
      <alignment vertical="center"/>
    </xf>
    <xf numFmtId="0" fontId="0" fillId="0" borderId="12" xfId="0" applyBorder="1" applyAlignment="1">
      <alignment horizontal="left" vertical="center" indent="1"/>
    </xf>
    <xf numFmtId="3" fontId="0" fillId="0" borderId="11" xfId="0" applyNumberFormat="1" applyBorder="1">
      <alignment vertical="center"/>
    </xf>
    <xf numFmtId="3" fontId="0" fillId="0" borderId="13" xfId="0" applyNumberFormat="1" applyBorder="1">
      <alignment vertical="center"/>
    </xf>
    <xf numFmtId="3" fontId="14" fillId="0" borderId="11" xfId="0" applyNumberFormat="1" applyFont="1" applyBorder="1">
      <alignment vertical="center"/>
    </xf>
    <xf numFmtId="3" fontId="14" fillId="0" borderId="12" xfId="0" applyNumberFormat="1" applyFont="1" applyBorder="1">
      <alignment vertical="center"/>
    </xf>
    <xf numFmtId="0" fontId="0" fillId="0" borderId="29" xfId="0" applyBorder="1" applyAlignment="1">
      <alignment horizontal="left" vertical="center" indent="1"/>
    </xf>
    <xf numFmtId="3" fontId="0" fillId="0" borderId="35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20" xfId="0" applyBorder="1">
      <alignment vertical="center"/>
    </xf>
    <xf numFmtId="3" fontId="14" fillId="0" borderId="35" xfId="0" applyNumberFormat="1" applyFont="1" applyBorder="1">
      <alignment vertical="center"/>
    </xf>
    <xf numFmtId="3" fontId="14" fillId="0" borderId="1" xfId="0" applyNumberFormat="1" applyFont="1" applyBorder="1">
      <alignment vertical="center"/>
    </xf>
    <xf numFmtId="3" fontId="18" fillId="0" borderId="1" xfId="0" applyNumberFormat="1" applyFont="1" applyBorder="1">
      <alignment vertical="center"/>
    </xf>
    <xf numFmtId="3" fontId="18" fillId="0" borderId="35" xfId="0" applyNumberFormat="1" applyFont="1" applyBorder="1">
      <alignment vertical="center"/>
    </xf>
    <xf numFmtId="3" fontId="18" fillId="0" borderId="42" xfId="0" applyNumberFormat="1" applyFont="1" applyBorder="1">
      <alignment vertical="center"/>
    </xf>
    <xf numFmtId="3" fontId="14" fillId="0" borderId="10" xfId="0" applyNumberFormat="1" applyFont="1" applyBorder="1">
      <alignment vertical="center"/>
    </xf>
    <xf numFmtId="3" fontId="14" fillId="0" borderId="23" xfId="0" applyNumberFormat="1" applyFont="1" applyBorder="1">
      <alignment vertical="center"/>
    </xf>
    <xf numFmtId="3" fontId="14" fillId="0" borderId="13" xfId="0" applyNumberFormat="1" applyFont="1" applyBorder="1">
      <alignment vertical="center"/>
    </xf>
    <xf numFmtId="0" fontId="0" fillId="0" borderId="42" xfId="0" applyBorder="1" applyAlignment="1">
      <alignment horizontal="left" vertical="center" indent="1"/>
    </xf>
    <xf numFmtId="3" fontId="0" fillId="0" borderId="42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8" borderId="12" xfId="0" applyFill="1" applyBorder="1" applyAlignment="1">
      <alignment horizontal="left" vertical="center" indent="1"/>
    </xf>
    <xf numFmtId="3" fontId="0" fillId="8" borderId="11" xfId="0" applyNumberFormat="1" applyFill="1" applyBorder="1">
      <alignment vertical="center"/>
    </xf>
    <xf numFmtId="3" fontId="0" fillId="8" borderId="13" xfId="0" applyNumberFormat="1" applyFill="1" applyBorder="1">
      <alignment vertical="center"/>
    </xf>
    <xf numFmtId="3" fontId="0" fillId="8" borderId="12" xfId="0" applyNumberFormat="1" applyFill="1" applyBorder="1">
      <alignment vertical="center"/>
    </xf>
    <xf numFmtId="0" fontId="0" fillId="0" borderId="34" xfId="0" applyBorder="1" applyAlignment="1">
      <alignment horizontal="left" vertical="center" indent="1"/>
    </xf>
    <xf numFmtId="0" fontId="8" fillId="0" borderId="0" xfId="0" applyFont="1" applyFill="1" applyAlignment="1">
      <alignment horizontal="right" vertical="center" shrinkToFit="1"/>
    </xf>
    <xf numFmtId="0" fontId="14" fillId="0" borderId="0" xfId="0" applyFont="1" applyBorder="1" applyAlignment="1">
      <alignment vertical="center"/>
    </xf>
    <xf numFmtId="14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 shrinkToFit="1"/>
    </xf>
    <xf numFmtId="0" fontId="8" fillId="0" borderId="0" xfId="0" applyFont="1" applyFill="1" applyAlignment="1" applyProtection="1">
      <alignment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19" fillId="0" borderId="0" xfId="0" applyFont="1" applyFill="1" applyAlignment="1" applyProtection="1">
      <alignment vertical="center" shrinkToFit="1"/>
    </xf>
    <xf numFmtId="14" fontId="2" fillId="0" borderId="1" xfId="1" applyNumberFormat="1" applyFont="1" applyBorder="1" applyAlignment="1" applyProtection="1">
      <alignment vertical="center" shrinkToFit="1"/>
    </xf>
    <xf numFmtId="0" fontId="5" fillId="0" borderId="7" xfId="1" applyFont="1" applyFill="1" applyBorder="1" applyAlignment="1" applyProtection="1">
      <alignment horizontal="center" vertical="center" shrinkToFit="1"/>
    </xf>
    <xf numFmtId="0" fontId="5" fillId="0" borderId="11" xfId="1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vertical="center"/>
    </xf>
    <xf numFmtId="0" fontId="20" fillId="4" borderId="24" xfId="1" applyFont="1" applyFill="1" applyBorder="1" applyAlignment="1" applyProtection="1">
      <alignment horizontal="center" vertical="center" shrinkToFit="1"/>
    </xf>
    <xf numFmtId="0" fontId="20" fillId="4" borderId="25" xfId="1" applyFont="1" applyFill="1" applyBorder="1" applyAlignment="1" applyProtection="1">
      <alignment horizontal="center" vertical="center" shrinkToFit="1"/>
    </xf>
    <xf numFmtId="0" fontId="20" fillId="5" borderId="3" xfId="1" applyFont="1" applyFill="1" applyBorder="1" applyAlignment="1" applyProtection="1">
      <alignment horizontal="center" vertical="center" shrinkToFit="1"/>
    </xf>
    <xf numFmtId="0" fontId="11" fillId="5" borderId="4" xfId="1" applyFont="1" applyFill="1" applyBorder="1" applyAlignment="1" applyProtection="1">
      <alignment horizontal="center" vertical="center" shrinkToFit="1"/>
    </xf>
    <xf numFmtId="0" fontId="11" fillId="5" borderId="3" xfId="1" applyFont="1" applyFill="1" applyBorder="1" applyAlignment="1" applyProtection="1">
      <alignment horizontal="center" vertical="center" shrinkToFit="1"/>
    </xf>
    <xf numFmtId="0" fontId="11" fillId="5" borderId="6" xfId="1" applyFont="1" applyFill="1" applyBorder="1" applyAlignment="1" applyProtection="1">
      <alignment horizontal="center" vertical="center" shrinkToFit="1"/>
    </xf>
    <xf numFmtId="0" fontId="11" fillId="0" borderId="8" xfId="1" applyFont="1" applyFill="1" applyBorder="1" applyAlignment="1" applyProtection="1">
      <alignment horizontal="center" vertical="center" shrinkToFit="1"/>
      <protection locked="0"/>
    </xf>
    <xf numFmtId="0" fontId="11" fillId="0" borderId="7" xfId="1" applyFont="1" applyFill="1" applyBorder="1" applyAlignment="1" applyProtection="1">
      <alignment horizontal="center" vertical="center" shrinkToFit="1"/>
      <protection locked="0"/>
    </xf>
    <xf numFmtId="0" fontId="11" fillId="0" borderId="4" xfId="1" applyFont="1" applyFill="1" applyBorder="1" applyAlignment="1" applyProtection="1">
      <alignment horizontal="center" vertical="center" shrinkToFit="1"/>
      <protection locked="0"/>
    </xf>
    <xf numFmtId="0" fontId="11" fillId="0" borderId="23" xfId="1" applyFont="1" applyFill="1" applyBorder="1" applyAlignment="1" applyProtection="1">
      <alignment horizontal="center" vertical="center" shrinkToFit="1"/>
      <protection locked="0"/>
    </xf>
    <xf numFmtId="0" fontId="11" fillId="0" borderId="6" xfId="1" applyFont="1" applyFill="1" applyBorder="1" applyAlignment="1" applyProtection="1">
      <alignment horizontal="center" vertical="center" shrinkToFit="1"/>
      <protection locked="0"/>
    </xf>
    <xf numFmtId="0" fontId="11" fillId="0" borderId="13" xfId="1" applyFont="1" applyFill="1" applyBorder="1" applyAlignment="1" applyProtection="1">
      <alignment horizontal="center" vertical="center" shrinkToFit="1"/>
      <protection locked="0"/>
    </xf>
    <xf numFmtId="0" fontId="11" fillId="0" borderId="11" xfId="1" applyFont="1" applyFill="1" applyBorder="1" applyAlignment="1" applyProtection="1">
      <alignment horizontal="center" vertical="center" shrinkToFit="1"/>
      <protection locked="0"/>
    </xf>
    <xf numFmtId="0" fontId="11" fillId="0" borderId="12" xfId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 applyProtection="1">
      <alignment horizontal="distributed" vertical="center" shrinkToFit="1"/>
    </xf>
    <xf numFmtId="0" fontId="12" fillId="0" borderId="51" xfId="0" applyFont="1" applyFill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31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indent="5" shrinkToFit="1"/>
    </xf>
    <xf numFmtId="0" fontId="8" fillId="0" borderId="4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0" fillId="0" borderId="50" xfId="0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1" xfId="0" applyFont="1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</cellXfs>
  <cellStyles count="3">
    <cellStyle name="標準" xfId="0" builtinId="0"/>
    <cellStyle name="標準 2" xfId="2" xr:uid="{00000000-0005-0000-0000-000001000000}"/>
    <cellStyle name="標準_製作中 講道館送り用 試し" xfId="1" xr:uid="{00000000-0005-0000-0000-000002000000}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161925</xdr:rowOff>
    </xdr:from>
    <xdr:to>
      <xdr:col>12</xdr:col>
      <xdr:colOff>548640</xdr:colOff>
      <xdr:row>15</xdr:row>
      <xdr:rowOff>76200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666750"/>
          <a:ext cx="7334250" cy="30194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542926</xdr:colOff>
      <xdr:row>3</xdr:row>
      <xdr:rowOff>91978</xdr:rowOff>
    </xdr:from>
    <xdr:to>
      <xdr:col>5</xdr:col>
      <xdr:colOff>325085</xdr:colOff>
      <xdr:row>5</xdr:row>
      <xdr:rowOff>53294</xdr:rowOff>
    </xdr:to>
    <xdr:sp macro="" textlink="">
      <xdr:nvSpPr>
        <xdr:cNvPr id="18" name="下矢印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2507646">
          <a:off x="5343526" y="844453"/>
          <a:ext cx="467959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414124</xdr:colOff>
      <xdr:row>8</xdr:row>
      <xdr:rowOff>93715</xdr:rowOff>
    </xdr:from>
    <xdr:to>
      <xdr:col>7</xdr:col>
      <xdr:colOff>191072</xdr:colOff>
      <xdr:row>10</xdr:row>
      <xdr:rowOff>55031</xdr:rowOff>
    </xdr:to>
    <xdr:sp macro="" textlink="">
      <xdr:nvSpPr>
        <xdr:cNvPr id="19" name="下矢印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2507646">
          <a:off x="6586324" y="2036815"/>
          <a:ext cx="462748" cy="437566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533399</xdr:colOff>
      <xdr:row>6</xdr:row>
      <xdr:rowOff>120555</xdr:rowOff>
    </xdr:from>
    <xdr:to>
      <xdr:col>5</xdr:col>
      <xdr:colOff>315558</xdr:colOff>
      <xdr:row>8</xdr:row>
      <xdr:rowOff>91396</xdr:rowOff>
    </xdr:to>
    <xdr:sp macro="" textlink="">
      <xdr:nvSpPr>
        <xdr:cNvPr id="20" name="下矢印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2507646">
          <a:off x="5333999" y="1587405"/>
          <a:ext cx="467959" cy="447091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4</xdr:row>
      <xdr:rowOff>196756</xdr:rowOff>
    </xdr:from>
    <xdr:to>
      <xdr:col>6</xdr:col>
      <xdr:colOff>620359</xdr:colOff>
      <xdr:row>6</xdr:row>
      <xdr:rowOff>167597</xdr:rowOff>
    </xdr:to>
    <xdr:sp macro="" textlink="">
      <xdr:nvSpPr>
        <xdr:cNvPr id="21" name="下矢印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2507646">
          <a:off x="6324600" y="1187356"/>
          <a:ext cx="467959" cy="447091"/>
        </a:xfrm>
        <a:prstGeom prst="downArrowCallout">
          <a:avLst>
            <a:gd name="adj1" fmla="val 25000"/>
            <a:gd name="adj2" fmla="val 37000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入力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15</xdr:row>
      <xdr:rowOff>161925</xdr:rowOff>
    </xdr:from>
    <xdr:to>
      <xdr:col>12</xdr:col>
      <xdr:colOff>523875</xdr:colOff>
      <xdr:row>17</xdr:row>
      <xdr:rowOff>180975</xdr:rowOff>
    </xdr:to>
    <xdr:sp macro="" textlink="">
      <xdr:nvSpPr>
        <xdr:cNvPr id="25" name="上矢印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95725" y="3771900"/>
          <a:ext cx="6915150" cy="495300"/>
        </a:xfrm>
        <a:prstGeom prst="upArrowCallout">
          <a:avLst>
            <a:gd name="adj1" fmla="val 25000"/>
            <a:gd name="adj2" fmla="val 41666"/>
            <a:gd name="adj3" fmla="val 25000"/>
            <a:gd name="adj4" fmla="val 6497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例にならって、すべての項目、入力ください。</a:t>
          </a:r>
        </a:p>
      </xdr:txBody>
    </xdr:sp>
    <xdr:clientData/>
  </xdr:twoCellAnchor>
  <xdr:twoCellAnchor>
    <xdr:from>
      <xdr:col>2</xdr:col>
      <xdr:colOff>28576</xdr:colOff>
      <xdr:row>29</xdr:row>
      <xdr:rowOff>161925</xdr:rowOff>
    </xdr:from>
    <xdr:to>
      <xdr:col>3</xdr:col>
      <xdr:colOff>66676</xdr:colOff>
      <xdr:row>29</xdr:row>
      <xdr:rowOff>514350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57576" y="7172325"/>
          <a:ext cx="723900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メール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33</xdr:row>
      <xdr:rowOff>47625</xdr:rowOff>
    </xdr:from>
    <xdr:to>
      <xdr:col>3</xdr:col>
      <xdr:colOff>114300</xdr:colOff>
      <xdr:row>34</xdr:row>
      <xdr:rowOff>142875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505200" y="8334375"/>
          <a:ext cx="723900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郵　便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2"/>
  <sheetViews>
    <sheetView showGridLines="0" view="pageBreakPreview" topLeftCell="A22" zoomScale="90" zoomScaleNormal="100" zoomScaleSheetLayoutView="90" workbookViewId="0">
      <selection activeCell="E32" sqref="E32"/>
    </sheetView>
  </sheetViews>
  <sheetFormatPr defaultRowHeight="18" x14ac:dyDescent="0.45"/>
  <cols>
    <col min="1" max="1" width="4.19921875" customWidth="1"/>
    <col min="2" max="2" width="11.19921875" bestFit="1" customWidth="1"/>
    <col min="13" max="13" width="11.5" customWidth="1"/>
  </cols>
  <sheetData>
    <row r="2" spans="2:4" ht="21" customHeight="1" thickBot="1" x14ac:dyDescent="0.5">
      <c r="B2" s="31">
        <v>1</v>
      </c>
      <c r="C2" s="137" t="s">
        <v>32</v>
      </c>
      <c r="D2" s="137"/>
    </row>
    <row r="3" spans="2:4" ht="18.600000000000001" thickTop="1" x14ac:dyDescent="0.45"/>
    <row r="20" spans="2:14" ht="22.8" thickBot="1" x14ac:dyDescent="0.5">
      <c r="B20" s="31">
        <v>2</v>
      </c>
      <c r="C20" s="137" t="s">
        <v>35</v>
      </c>
      <c r="D20" s="137"/>
      <c r="E20" s="137"/>
      <c r="F20" s="137"/>
      <c r="G20" s="137"/>
      <c r="H20" s="137"/>
    </row>
    <row r="21" spans="2:14" ht="8.25" customHeight="1" thickTop="1" x14ac:dyDescent="0.45">
      <c r="C21" s="34"/>
      <c r="D21" s="35"/>
      <c r="E21" s="35"/>
      <c r="F21" s="35"/>
      <c r="G21" s="35"/>
      <c r="H21" s="35"/>
    </row>
    <row r="22" spans="2:14" x14ac:dyDescent="0.45">
      <c r="C22" s="139" t="s">
        <v>100</v>
      </c>
      <c r="D22" s="139"/>
      <c r="E22" s="41" t="s">
        <v>101</v>
      </c>
      <c r="F22" s="41"/>
      <c r="G22" s="41"/>
      <c r="H22" s="41"/>
      <c r="I22" s="41"/>
      <c r="J22" s="41"/>
      <c r="K22" s="41"/>
      <c r="L22" s="41"/>
      <c r="M22" s="41"/>
      <c r="N22" s="41"/>
    </row>
    <row r="23" spans="2:14" x14ac:dyDescent="0.45">
      <c r="C23" s="140"/>
      <c r="D23" s="140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8.25" customHeight="1" x14ac:dyDescent="0.45"/>
    <row r="25" spans="2:14" ht="26.25" customHeight="1" thickBot="1" x14ac:dyDescent="0.5">
      <c r="B25" s="31">
        <v>3</v>
      </c>
      <c r="C25" s="137" t="s">
        <v>102</v>
      </c>
      <c r="D25" s="137"/>
      <c r="E25" s="137"/>
      <c r="F25" s="137"/>
      <c r="G25" s="137"/>
      <c r="H25" s="137"/>
    </row>
    <row r="26" spans="2:14" ht="26.25" customHeight="1" thickTop="1" x14ac:dyDescent="0.45">
      <c r="C26" s="138" t="s">
        <v>33</v>
      </c>
      <c r="D26" s="138"/>
      <c r="E26" s="138"/>
      <c r="F26" s="138"/>
      <c r="G26" s="138"/>
    </row>
    <row r="27" spans="2:14" ht="27" customHeight="1" x14ac:dyDescent="0.45">
      <c r="C27" s="138" t="s">
        <v>105</v>
      </c>
      <c r="D27" s="138"/>
      <c r="E27" s="138"/>
      <c r="F27" s="138"/>
      <c r="G27" s="138"/>
      <c r="H27" s="138"/>
      <c r="I27" s="138"/>
    </row>
    <row r="28" spans="2:14" ht="14.25" customHeight="1" x14ac:dyDescent="0.45">
      <c r="C28" s="32"/>
      <c r="D28" s="32"/>
      <c r="E28" s="32"/>
      <c r="F28" s="32"/>
      <c r="G28" s="32"/>
    </row>
    <row r="29" spans="2:14" ht="20.25" customHeight="1" thickBot="1" x14ac:dyDescent="0.5">
      <c r="B29" s="31">
        <v>4</v>
      </c>
      <c r="C29" s="137" t="s">
        <v>92</v>
      </c>
      <c r="D29" s="137"/>
      <c r="E29" s="137"/>
      <c r="F29" s="137"/>
      <c r="G29" s="137"/>
      <c r="H29" s="137"/>
    </row>
    <row r="30" spans="2:14" ht="44.25" customHeight="1" thickTop="1" x14ac:dyDescent="0.45">
      <c r="B30" s="31"/>
      <c r="C30" s="136"/>
      <c r="D30" s="136"/>
      <c r="E30" s="136"/>
      <c r="F30" s="136"/>
      <c r="G30" s="136"/>
      <c r="H30" s="136"/>
    </row>
    <row r="31" spans="2:14" x14ac:dyDescent="0.45">
      <c r="C31" s="112" t="s">
        <v>93</v>
      </c>
      <c r="D31" s="112"/>
      <c r="E31" s="112"/>
      <c r="F31" s="112"/>
      <c r="G31" s="112"/>
    </row>
    <row r="32" spans="2:14" x14ac:dyDescent="0.45">
      <c r="C32" s="112" t="s">
        <v>106</v>
      </c>
      <c r="D32" s="112"/>
      <c r="E32" s="112"/>
      <c r="F32" s="112"/>
      <c r="G32" s="112"/>
    </row>
    <row r="33" spans="2:8" x14ac:dyDescent="0.45">
      <c r="C33" s="112" t="s">
        <v>103</v>
      </c>
      <c r="D33" s="112"/>
      <c r="E33" s="112"/>
      <c r="F33" s="112"/>
      <c r="G33" s="112"/>
    </row>
    <row r="34" spans="2:8" x14ac:dyDescent="0.45">
      <c r="C34" s="112"/>
      <c r="D34" s="112"/>
      <c r="E34" s="112"/>
      <c r="F34" s="112"/>
      <c r="G34" s="112"/>
    </row>
    <row r="35" spans="2:8" x14ac:dyDescent="0.45">
      <c r="C35" s="112"/>
      <c r="D35" s="112"/>
      <c r="E35" s="112"/>
      <c r="F35" s="112"/>
      <c r="G35" s="112"/>
    </row>
    <row r="36" spans="2:8" ht="25.5" customHeight="1" x14ac:dyDescent="0.45">
      <c r="C36" s="112" t="s">
        <v>107</v>
      </c>
    </row>
    <row r="37" spans="2:8" ht="28.5" customHeight="1" x14ac:dyDescent="0.45">
      <c r="C37" s="112" t="s">
        <v>104</v>
      </c>
    </row>
    <row r="38" spans="2:8" ht="22.8" thickBot="1" x14ac:dyDescent="0.5">
      <c r="B38" s="31">
        <v>5</v>
      </c>
      <c r="C38" s="137" t="s">
        <v>94</v>
      </c>
      <c r="D38" s="137"/>
      <c r="E38" s="137"/>
      <c r="F38" s="137"/>
      <c r="G38" s="137"/>
      <c r="H38" s="137"/>
    </row>
    <row r="39" spans="2:8" ht="18.600000000000001" thickTop="1" x14ac:dyDescent="0.45">
      <c r="C39" s="112"/>
      <c r="D39" s="112"/>
      <c r="E39" s="112"/>
      <c r="F39" s="112"/>
      <c r="G39" s="112"/>
    </row>
    <row r="40" spans="2:8" x14ac:dyDescent="0.45">
      <c r="C40" s="112"/>
      <c r="D40" s="112"/>
      <c r="E40" s="112"/>
      <c r="F40" s="112"/>
      <c r="G40" s="112"/>
    </row>
    <row r="41" spans="2:8" ht="22.8" thickBot="1" x14ac:dyDescent="0.5">
      <c r="B41" s="31">
        <v>6</v>
      </c>
      <c r="C41" s="137" t="s">
        <v>34</v>
      </c>
      <c r="D41" s="137"/>
      <c r="E41" s="137"/>
      <c r="F41" s="137"/>
      <c r="G41" s="137"/>
      <c r="H41" s="137"/>
    </row>
    <row r="42" spans="2:8" ht="18.600000000000001" thickTop="1" x14ac:dyDescent="0.45"/>
  </sheetData>
  <sheetProtection sheet="1" objects="1" scenarios="1"/>
  <mergeCells count="10">
    <mergeCell ref="C29:H29"/>
    <mergeCell ref="C38:H38"/>
    <mergeCell ref="C41:H41"/>
    <mergeCell ref="C2:D2"/>
    <mergeCell ref="C26:G26"/>
    <mergeCell ref="C25:H25"/>
    <mergeCell ref="C20:H20"/>
    <mergeCell ref="C22:D22"/>
    <mergeCell ref="C23:D23"/>
    <mergeCell ref="C27:I27"/>
  </mergeCells>
  <phoneticPr fontId="3"/>
  <pageMargins left="0.7" right="0.7" top="0.75" bottom="0.75" header="0.3" footer="0.3"/>
  <pageSetup paperSize="9" scale="72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T121"/>
  <sheetViews>
    <sheetView showGridLines="0" view="pageBreakPreview" topLeftCell="I1" zoomScale="90" zoomScaleNormal="100" zoomScaleSheetLayoutView="90" workbookViewId="0">
      <selection activeCell="M2" sqref="M2"/>
    </sheetView>
  </sheetViews>
  <sheetFormatPr defaultColWidth="9" defaultRowHeight="10.8" x14ac:dyDescent="0.45"/>
  <cols>
    <col min="1" max="5" width="4.69921875" style="1" hidden="1" customWidth="1"/>
    <col min="6" max="7" width="3.09765625" style="1" hidden="1" customWidth="1"/>
    <col min="8" max="8" width="4.5" style="1" hidden="1" customWidth="1"/>
    <col min="9" max="9" width="5.3984375" style="2" customWidth="1"/>
    <col min="10" max="10" width="6.69921875" style="3" customWidth="1"/>
    <col min="11" max="11" width="6.69921875" style="2" customWidth="1"/>
    <col min="12" max="12" width="28.8984375" style="1" customWidth="1"/>
    <col min="13" max="13" width="18.59765625" style="1" customWidth="1"/>
    <col min="14" max="14" width="17.19921875" style="1" customWidth="1"/>
    <col min="15" max="15" width="12.5" style="1" customWidth="1"/>
    <col min="16" max="16384" width="9" style="1"/>
  </cols>
  <sheetData>
    <row r="1" spans="1:20" ht="24.75" customHeight="1" thickTop="1" thickBot="1" x14ac:dyDescent="0.5">
      <c r="I1" s="142" t="s">
        <v>99</v>
      </c>
      <c r="J1" s="143"/>
      <c r="K1" s="143"/>
      <c r="L1" s="143"/>
      <c r="M1" s="143"/>
      <c r="N1" s="143"/>
      <c r="O1" s="144"/>
    </row>
    <row r="2" spans="1:20" ht="11.25" customHeight="1" thickTop="1" x14ac:dyDescent="0.45">
      <c r="I2" s="121"/>
      <c r="J2" s="121"/>
      <c r="K2" s="121"/>
      <c r="L2" s="121"/>
      <c r="M2" s="121"/>
      <c r="N2" s="121"/>
      <c r="O2" s="121"/>
    </row>
    <row r="3" spans="1:20" ht="20.25" customHeight="1" x14ac:dyDescent="0.45">
      <c r="I3" s="47"/>
      <c r="J3" s="141" t="s">
        <v>17</v>
      </c>
      <c r="K3" s="141"/>
      <c r="L3" s="33"/>
      <c r="M3" s="114"/>
      <c r="N3" s="114"/>
      <c r="O3" s="114"/>
    </row>
    <row r="4" spans="1:20" ht="7.5" customHeight="1" x14ac:dyDescent="0.45">
      <c r="C4" s="1" t="e">
        <f>IF(入力シート="","",入力シート!#REF!)</f>
        <v>#NAME?</v>
      </c>
      <c r="I4" s="47"/>
      <c r="J4" s="39"/>
      <c r="K4" s="39"/>
      <c r="L4" s="40"/>
      <c r="M4" s="114"/>
      <c r="N4" s="114"/>
      <c r="O4" s="114"/>
    </row>
    <row r="5" spans="1:20" ht="20.25" customHeight="1" x14ac:dyDescent="0.45">
      <c r="I5" s="47"/>
      <c r="J5" s="141" t="s">
        <v>39</v>
      </c>
      <c r="K5" s="141"/>
      <c r="L5" s="33"/>
      <c r="M5" s="115"/>
      <c r="N5" s="114"/>
      <c r="O5" s="116"/>
      <c r="Q5" s="9"/>
      <c r="R5" s="9"/>
      <c r="S5" s="9"/>
      <c r="T5" s="9"/>
    </row>
    <row r="6" spans="1:20" ht="8.25" customHeight="1" x14ac:dyDescent="0.45">
      <c r="I6" s="47"/>
      <c r="J6" s="39"/>
      <c r="K6" s="39"/>
      <c r="L6" s="40"/>
      <c r="M6" s="115"/>
      <c r="N6" s="114"/>
      <c r="O6" s="116"/>
      <c r="Q6" s="9"/>
      <c r="R6" s="9"/>
      <c r="S6" s="9"/>
      <c r="T6" s="9"/>
    </row>
    <row r="7" spans="1:20" ht="20.25" customHeight="1" x14ac:dyDescent="0.45">
      <c r="I7" s="47"/>
      <c r="J7" s="141" t="s">
        <v>31</v>
      </c>
      <c r="K7" s="141"/>
      <c r="L7" s="33"/>
      <c r="M7" s="115" t="s">
        <v>97</v>
      </c>
      <c r="N7" s="114"/>
      <c r="O7" s="116"/>
      <c r="Q7" s="9"/>
      <c r="R7" s="9"/>
      <c r="S7" s="9"/>
      <c r="T7" s="9"/>
    </row>
    <row r="8" spans="1:20" ht="12" customHeight="1" x14ac:dyDescent="0.45">
      <c r="I8" s="47"/>
      <c r="J8" s="39"/>
      <c r="K8" s="39"/>
      <c r="L8" s="40"/>
      <c r="M8" s="114"/>
      <c r="N8" s="114"/>
      <c r="O8" s="114"/>
    </row>
    <row r="9" spans="1:20" ht="20.25" customHeight="1" x14ac:dyDescent="0.45">
      <c r="I9" s="47"/>
      <c r="J9" s="141" t="s">
        <v>88</v>
      </c>
      <c r="K9" s="141"/>
      <c r="L9" s="113"/>
      <c r="M9" s="117" t="s">
        <v>98</v>
      </c>
      <c r="N9" s="114"/>
      <c r="O9" s="114"/>
    </row>
    <row r="10" spans="1:20" ht="15.75" customHeight="1" x14ac:dyDescent="0.45">
      <c r="I10" s="118"/>
      <c r="J10" s="118"/>
      <c r="K10" s="118"/>
      <c r="L10" s="114"/>
      <c r="M10" s="114"/>
      <c r="N10" s="114"/>
      <c r="O10" s="114"/>
    </row>
    <row r="11" spans="1:20" s="3" customFormat="1" ht="25.5" customHeight="1" thickBot="1" x14ac:dyDescent="0.5">
      <c r="A11" s="20"/>
      <c r="B11" s="20"/>
      <c r="C11" s="20"/>
      <c r="D11" s="20"/>
      <c r="E11" s="20"/>
      <c r="F11" s="20"/>
      <c r="G11" s="20"/>
      <c r="H11" s="20"/>
      <c r="I11" s="122" t="s">
        <v>18</v>
      </c>
      <c r="J11" s="122" t="s">
        <v>3</v>
      </c>
      <c r="K11" s="122" t="s">
        <v>0</v>
      </c>
      <c r="L11" s="122" t="s">
        <v>21</v>
      </c>
      <c r="M11" s="122" t="s">
        <v>1</v>
      </c>
      <c r="N11" s="123" t="s">
        <v>2</v>
      </c>
      <c r="O11" s="123" t="s">
        <v>89</v>
      </c>
      <c r="P11" s="9"/>
    </row>
    <row r="12" spans="1:20" s="4" customFormat="1" ht="25.5" customHeight="1" thickTop="1" x14ac:dyDescent="0.45">
      <c r="A12" s="18" t="s">
        <v>22</v>
      </c>
      <c r="B12" s="18" t="s">
        <v>26</v>
      </c>
      <c r="C12" s="18" t="s">
        <v>27</v>
      </c>
      <c r="D12" s="18" t="s">
        <v>23</v>
      </c>
      <c r="E12" s="18" t="s">
        <v>24</v>
      </c>
      <c r="F12" s="18" t="s">
        <v>6</v>
      </c>
      <c r="G12" s="18" t="s">
        <v>5</v>
      </c>
      <c r="H12" s="18" t="s">
        <v>25</v>
      </c>
      <c r="I12" s="124" t="s">
        <v>19</v>
      </c>
      <c r="J12" s="125" t="s">
        <v>4</v>
      </c>
      <c r="K12" s="126" t="s">
        <v>6</v>
      </c>
      <c r="L12" s="125" t="s">
        <v>7</v>
      </c>
      <c r="M12" s="126" t="s">
        <v>20</v>
      </c>
      <c r="N12" s="127" t="s">
        <v>8</v>
      </c>
      <c r="O12" s="127" t="s">
        <v>90</v>
      </c>
    </row>
    <row r="13" spans="1:20" s="4" customFormat="1" ht="25.5" customHeight="1" x14ac:dyDescent="0.45">
      <c r="A13" s="19">
        <f>IF($J13="初",10,0)</f>
        <v>0</v>
      </c>
      <c r="B13" s="19">
        <f>IF($J13="二",20,0)</f>
        <v>0</v>
      </c>
      <c r="C13" s="19">
        <f>IF($J13="三",30,0)</f>
        <v>0</v>
      </c>
      <c r="D13" s="19">
        <f>IF($J13="四",40,0)</f>
        <v>0</v>
      </c>
      <c r="E13" s="19">
        <f>IF($J13="五",50,0)</f>
        <v>0</v>
      </c>
      <c r="F13" s="19">
        <f>IF($K13="男",1,0)</f>
        <v>0</v>
      </c>
      <c r="G13" s="19">
        <f>IF($K13="女",5,0)</f>
        <v>0</v>
      </c>
      <c r="H13" s="19">
        <f>SUM(A13:G13)</f>
        <v>0</v>
      </c>
      <c r="I13" s="119">
        <v>1</v>
      </c>
      <c r="J13" s="128"/>
      <c r="K13" s="129"/>
      <c r="L13" s="130"/>
      <c r="M13" s="129"/>
      <c r="N13" s="131"/>
      <c r="O13" s="132"/>
    </row>
    <row r="14" spans="1:20" s="4" customFormat="1" ht="25.5" customHeight="1" x14ac:dyDescent="0.45">
      <c r="A14" s="19">
        <f t="shared" ref="A14:A77" si="0">IF($J14="初",10,0)</f>
        <v>0</v>
      </c>
      <c r="B14" s="19">
        <f t="shared" ref="B14:B77" si="1">IF($J14="二",20,0)</f>
        <v>0</v>
      </c>
      <c r="C14" s="19">
        <f t="shared" ref="C14:C77" si="2">IF($J14="三",30,0)</f>
        <v>0</v>
      </c>
      <c r="D14" s="19">
        <f t="shared" ref="D14:D77" si="3">IF($J14="四",40,0)</f>
        <v>0</v>
      </c>
      <c r="E14" s="19">
        <f t="shared" ref="E14:E77" si="4">IF($J14="五",50,0)</f>
        <v>0</v>
      </c>
      <c r="F14" s="19">
        <f t="shared" ref="F14:F77" si="5">IF($K14="男",1,0)</f>
        <v>0</v>
      </c>
      <c r="G14" s="19">
        <f t="shared" ref="G14:G77" si="6">IF($K14="女",5,0)</f>
        <v>0</v>
      </c>
      <c r="H14" s="19">
        <f t="shared" ref="H14:H77" si="7">SUM(A14:G14)</f>
        <v>0</v>
      </c>
      <c r="I14" s="119">
        <v>2</v>
      </c>
      <c r="J14" s="128"/>
      <c r="K14" s="129"/>
      <c r="L14" s="128"/>
      <c r="M14" s="129"/>
      <c r="N14" s="131"/>
      <c r="O14" s="132"/>
    </row>
    <row r="15" spans="1:20" s="4" customFormat="1" ht="25.5" customHeight="1" x14ac:dyDescent="0.45">
      <c r="A15" s="19">
        <f t="shared" si="0"/>
        <v>0</v>
      </c>
      <c r="B15" s="19">
        <f t="shared" si="1"/>
        <v>0</v>
      </c>
      <c r="C15" s="19">
        <f t="shared" si="2"/>
        <v>0</v>
      </c>
      <c r="D15" s="19">
        <f t="shared" si="3"/>
        <v>0</v>
      </c>
      <c r="E15" s="19">
        <f t="shared" si="4"/>
        <v>0</v>
      </c>
      <c r="F15" s="19">
        <f t="shared" si="5"/>
        <v>0</v>
      </c>
      <c r="G15" s="19">
        <f t="shared" si="6"/>
        <v>0</v>
      </c>
      <c r="H15" s="19">
        <f t="shared" si="7"/>
        <v>0</v>
      </c>
      <c r="I15" s="119">
        <v>3</v>
      </c>
      <c r="J15" s="128"/>
      <c r="K15" s="129"/>
      <c r="L15" s="128"/>
      <c r="M15" s="129"/>
      <c r="N15" s="131"/>
      <c r="O15" s="132"/>
    </row>
    <row r="16" spans="1:20" s="4" customFormat="1" ht="25.5" customHeight="1" x14ac:dyDescent="0.45">
      <c r="A16" s="19">
        <f t="shared" si="0"/>
        <v>0</v>
      </c>
      <c r="B16" s="19">
        <f t="shared" si="1"/>
        <v>0</v>
      </c>
      <c r="C16" s="19">
        <f t="shared" si="2"/>
        <v>0</v>
      </c>
      <c r="D16" s="19">
        <f t="shared" si="3"/>
        <v>0</v>
      </c>
      <c r="E16" s="19">
        <f t="shared" si="4"/>
        <v>0</v>
      </c>
      <c r="F16" s="19">
        <f t="shared" si="5"/>
        <v>0</v>
      </c>
      <c r="G16" s="19">
        <f t="shared" si="6"/>
        <v>0</v>
      </c>
      <c r="H16" s="19">
        <f t="shared" si="7"/>
        <v>0</v>
      </c>
      <c r="I16" s="119">
        <v>4</v>
      </c>
      <c r="J16" s="128"/>
      <c r="K16" s="129"/>
      <c r="L16" s="128"/>
      <c r="M16" s="129"/>
      <c r="N16" s="131"/>
      <c r="O16" s="132"/>
    </row>
    <row r="17" spans="1:15" s="4" customFormat="1" ht="25.5" customHeight="1" x14ac:dyDescent="0.45">
      <c r="A17" s="19">
        <f t="shared" si="0"/>
        <v>0</v>
      </c>
      <c r="B17" s="19">
        <f t="shared" si="1"/>
        <v>0</v>
      </c>
      <c r="C17" s="19">
        <f t="shared" si="2"/>
        <v>0</v>
      </c>
      <c r="D17" s="19">
        <f t="shared" si="3"/>
        <v>0</v>
      </c>
      <c r="E17" s="19">
        <f t="shared" si="4"/>
        <v>0</v>
      </c>
      <c r="F17" s="19">
        <f t="shared" si="5"/>
        <v>0</v>
      </c>
      <c r="G17" s="19">
        <f t="shared" si="6"/>
        <v>0</v>
      </c>
      <c r="H17" s="19">
        <f t="shared" si="7"/>
        <v>0</v>
      </c>
      <c r="I17" s="119">
        <v>5</v>
      </c>
      <c r="J17" s="128"/>
      <c r="K17" s="129"/>
      <c r="L17" s="128"/>
      <c r="M17" s="129"/>
      <c r="N17" s="131"/>
      <c r="O17" s="132"/>
    </row>
    <row r="18" spans="1:15" s="4" customFormat="1" ht="25.5" customHeight="1" x14ac:dyDescent="0.45">
      <c r="A18" s="19">
        <f t="shared" si="0"/>
        <v>0</v>
      </c>
      <c r="B18" s="19">
        <f t="shared" si="1"/>
        <v>0</v>
      </c>
      <c r="C18" s="19">
        <f t="shared" si="2"/>
        <v>0</v>
      </c>
      <c r="D18" s="19">
        <f t="shared" si="3"/>
        <v>0</v>
      </c>
      <c r="E18" s="19">
        <f t="shared" si="4"/>
        <v>0</v>
      </c>
      <c r="F18" s="19">
        <f t="shared" si="5"/>
        <v>0</v>
      </c>
      <c r="G18" s="19">
        <f t="shared" si="6"/>
        <v>0</v>
      </c>
      <c r="H18" s="19">
        <f t="shared" si="7"/>
        <v>0</v>
      </c>
      <c r="I18" s="119">
        <v>6</v>
      </c>
      <c r="J18" s="128"/>
      <c r="K18" s="129"/>
      <c r="L18" s="128"/>
      <c r="M18" s="129"/>
      <c r="N18" s="131"/>
      <c r="O18" s="132"/>
    </row>
    <row r="19" spans="1:15" s="4" customFormat="1" ht="25.5" customHeight="1" x14ac:dyDescent="0.45">
      <c r="A19" s="19">
        <f t="shared" si="0"/>
        <v>0</v>
      </c>
      <c r="B19" s="19">
        <f t="shared" si="1"/>
        <v>0</v>
      </c>
      <c r="C19" s="19">
        <f t="shared" si="2"/>
        <v>0</v>
      </c>
      <c r="D19" s="19">
        <f t="shared" si="3"/>
        <v>0</v>
      </c>
      <c r="E19" s="19">
        <f t="shared" si="4"/>
        <v>0</v>
      </c>
      <c r="F19" s="19">
        <f t="shared" si="5"/>
        <v>0</v>
      </c>
      <c r="G19" s="19">
        <f t="shared" si="6"/>
        <v>0</v>
      </c>
      <c r="H19" s="19">
        <f t="shared" si="7"/>
        <v>0</v>
      </c>
      <c r="I19" s="119">
        <v>7</v>
      </c>
      <c r="J19" s="128"/>
      <c r="K19" s="129"/>
      <c r="L19" s="128"/>
      <c r="M19" s="129"/>
      <c r="N19" s="131"/>
      <c r="O19" s="132"/>
    </row>
    <row r="20" spans="1:15" s="5" customFormat="1" ht="25.5" customHeight="1" x14ac:dyDescent="0.45">
      <c r="A20" s="19">
        <f t="shared" si="0"/>
        <v>0</v>
      </c>
      <c r="B20" s="19">
        <f t="shared" si="1"/>
        <v>0</v>
      </c>
      <c r="C20" s="19">
        <f t="shared" si="2"/>
        <v>0</v>
      </c>
      <c r="D20" s="19">
        <f t="shared" si="3"/>
        <v>0</v>
      </c>
      <c r="E20" s="19">
        <f t="shared" si="4"/>
        <v>0</v>
      </c>
      <c r="F20" s="19">
        <f t="shared" si="5"/>
        <v>0</v>
      </c>
      <c r="G20" s="19">
        <f t="shared" si="6"/>
        <v>0</v>
      </c>
      <c r="H20" s="19">
        <f t="shared" si="7"/>
        <v>0</v>
      </c>
      <c r="I20" s="119">
        <v>8</v>
      </c>
      <c r="J20" s="128"/>
      <c r="K20" s="129"/>
      <c r="L20" s="128"/>
      <c r="M20" s="129"/>
      <c r="N20" s="131"/>
      <c r="O20" s="132"/>
    </row>
    <row r="21" spans="1:15" s="4" customFormat="1" ht="25.5" customHeight="1" x14ac:dyDescent="0.45">
      <c r="A21" s="19">
        <f t="shared" si="0"/>
        <v>0</v>
      </c>
      <c r="B21" s="19">
        <f t="shared" si="1"/>
        <v>0</v>
      </c>
      <c r="C21" s="19">
        <f t="shared" si="2"/>
        <v>0</v>
      </c>
      <c r="D21" s="19">
        <f t="shared" si="3"/>
        <v>0</v>
      </c>
      <c r="E21" s="19">
        <f t="shared" si="4"/>
        <v>0</v>
      </c>
      <c r="F21" s="19">
        <f t="shared" si="5"/>
        <v>0</v>
      </c>
      <c r="G21" s="19">
        <f t="shared" si="6"/>
        <v>0</v>
      </c>
      <c r="H21" s="19">
        <f t="shared" si="7"/>
        <v>0</v>
      </c>
      <c r="I21" s="119">
        <v>9</v>
      </c>
      <c r="J21" s="128"/>
      <c r="K21" s="129"/>
      <c r="L21" s="128"/>
      <c r="M21" s="129"/>
      <c r="N21" s="131"/>
      <c r="O21" s="132"/>
    </row>
    <row r="22" spans="1:15" s="4" customFormat="1" ht="25.5" customHeight="1" x14ac:dyDescent="0.45">
      <c r="A22" s="19">
        <f t="shared" si="0"/>
        <v>0</v>
      </c>
      <c r="B22" s="19">
        <f t="shared" si="1"/>
        <v>0</v>
      </c>
      <c r="C22" s="19">
        <f t="shared" si="2"/>
        <v>0</v>
      </c>
      <c r="D22" s="19">
        <f t="shared" si="3"/>
        <v>0</v>
      </c>
      <c r="E22" s="19">
        <f t="shared" si="4"/>
        <v>0</v>
      </c>
      <c r="F22" s="19">
        <f t="shared" si="5"/>
        <v>0</v>
      </c>
      <c r="G22" s="19">
        <f t="shared" si="6"/>
        <v>0</v>
      </c>
      <c r="H22" s="19">
        <f t="shared" si="7"/>
        <v>0</v>
      </c>
      <c r="I22" s="119">
        <v>10</v>
      </c>
      <c r="J22" s="128"/>
      <c r="K22" s="129"/>
      <c r="L22" s="128"/>
      <c r="M22" s="129"/>
      <c r="N22" s="131"/>
      <c r="O22" s="132"/>
    </row>
    <row r="23" spans="1:15" s="5" customFormat="1" ht="25.5" customHeight="1" x14ac:dyDescent="0.45">
      <c r="A23" s="19">
        <f t="shared" si="0"/>
        <v>0</v>
      </c>
      <c r="B23" s="19">
        <f t="shared" si="1"/>
        <v>0</v>
      </c>
      <c r="C23" s="19">
        <f t="shared" si="2"/>
        <v>0</v>
      </c>
      <c r="D23" s="19">
        <f t="shared" si="3"/>
        <v>0</v>
      </c>
      <c r="E23" s="19">
        <f t="shared" si="4"/>
        <v>0</v>
      </c>
      <c r="F23" s="19">
        <f t="shared" si="5"/>
        <v>0</v>
      </c>
      <c r="G23" s="19">
        <f t="shared" si="6"/>
        <v>0</v>
      </c>
      <c r="H23" s="19">
        <f t="shared" si="7"/>
        <v>0</v>
      </c>
      <c r="I23" s="119">
        <v>11</v>
      </c>
      <c r="J23" s="128"/>
      <c r="K23" s="129"/>
      <c r="L23" s="128"/>
      <c r="M23" s="129"/>
      <c r="N23" s="131"/>
      <c r="O23" s="132"/>
    </row>
    <row r="24" spans="1:15" s="5" customFormat="1" ht="25.5" customHeight="1" x14ac:dyDescent="0.45">
      <c r="A24" s="19">
        <f t="shared" si="0"/>
        <v>0</v>
      </c>
      <c r="B24" s="19">
        <f t="shared" si="1"/>
        <v>0</v>
      </c>
      <c r="C24" s="19">
        <f t="shared" si="2"/>
        <v>0</v>
      </c>
      <c r="D24" s="19">
        <f t="shared" si="3"/>
        <v>0</v>
      </c>
      <c r="E24" s="19">
        <f t="shared" si="4"/>
        <v>0</v>
      </c>
      <c r="F24" s="19">
        <f t="shared" si="5"/>
        <v>0</v>
      </c>
      <c r="G24" s="19">
        <f t="shared" si="6"/>
        <v>0</v>
      </c>
      <c r="H24" s="19">
        <f t="shared" si="7"/>
        <v>0</v>
      </c>
      <c r="I24" s="119">
        <v>12</v>
      </c>
      <c r="J24" s="128"/>
      <c r="K24" s="129"/>
      <c r="L24" s="128"/>
      <c r="M24" s="129"/>
      <c r="N24" s="131"/>
      <c r="O24" s="132"/>
    </row>
    <row r="25" spans="1:15" s="5" customFormat="1" ht="25.5" customHeight="1" x14ac:dyDescent="0.45">
      <c r="A25" s="19">
        <f t="shared" si="0"/>
        <v>0</v>
      </c>
      <c r="B25" s="19">
        <f t="shared" si="1"/>
        <v>0</v>
      </c>
      <c r="C25" s="19">
        <f t="shared" si="2"/>
        <v>0</v>
      </c>
      <c r="D25" s="19">
        <f t="shared" si="3"/>
        <v>0</v>
      </c>
      <c r="E25" s="19">
        <f t="shared" si="4"/>
        <v>0</v>
      </c>
      <c r="F25" s="19">
        <f t="shared" si="5"/>
        <v>0</v>
      </c>
      <c r="G25" s="19">
        <f t="shared" si="6"/>
        <v>0</v>
      </c>
      <c r="H25" s="19">
        <f t="shared" si="7"/>
        <v>0</v>
      </c>
      <c r="I25" s="119">
        <v>13</v>
      </c>
      <c r="J25" s="128"/>
      <c r="K25" s="129"/>
      <c r="L25" s="128"/>
      <c r="M25" s="129"/>
      <c r="N25" s="131"/>
      <c r="O25" s="132"/>
    </row>
    <row r="26" spans="1:15" s="4" customFormat="1" ht="25.5" customHeight="1" x14ac:dyDescent="0.45">
      <c r="A26" s="19">
        <f t="shared" si="0"/>
        <v>0</v>
      </c>
      <c r="B26" s="19">
        <f t="shared" si="1"/>
        <v>0</v>
      </c>
      <c r="C26" s="19">
        <f t="shared" si="2"/>
        <v>0</v>
      </c>
      <c r="D26" s="19">
        <f t="shared" si="3"/>
        <v>0</v>
      </c>
      <c r="E26" s="19">
        <f t="shared" si="4"/>
        <v>0</v>
      </c>
      <c r="F26" s="19">
        <f t="shared" si="5"/>
        <v>0</v>
      </c>
      <c r="G26" s="19">
        <f t="shared" si="6"/>
        <v>0</v>
      </c>
      <c r="H26" s="19">
        <f t="shared" si="7"/>
        <v>0</v>
      </c>
      <c r="I26" s="119">
        <v>14</v>
      </c>
      <c r="J26" s="128"/>
      <c r="K26" s="129"/>
      <c r="L26" s="128"/>
      <c r="M26" s="129"/>
      <c r="N26" s="131"/>
      <c r="O26" s="132"/>
    </row>
    <row r="27" spans="1:15" s="4" customFormat="1" ht="25.5" customHeight="1" x14ac:dyDescent="0.45">
      <c r="A27" s="19">
        <f t="shared" si="0"/>
        <v>0</v>
      </c>
      <c r="B27" s="19">
        <f t="shared" si="1"/>
        <v>0</v>
      </c>
      <c r="C27" s="19">
        <f t="shared" si="2"/>
        <v>0</v>
      </c>
      <c r="D27" s="19">
        <f t="shared" si="3"/>
        <v>0</v>
      </c>
      <c r="E27" s="19">
        <f t="shared" si="4"/>
        <v>0</v>
      </c>
      <c r="F27" s="19">
        <f t="shared" si="5"/>
        <v>0</v>
      </c>
      <c r="G27" s="19">
        <f t="shared" si="6"/>
        <v>0</v>
      </c>
      <c r="H27" s="19">
        <f t="shared" si="7"/>
        <v>0</v>
      </c>
      <c r="I27" s="119">
        <v>15</v>
      </c>
      <c r="J27" s="128"/>
      <c r="K27" s="129"/>
      <c r="L27" s="128"/>
      <c r="M27" s="129"/>
      <c r="N27" s="131"/>
      <c r="O27" s="132"/>
    </row>
    <row r="28" spans="1:15" s="4" customFormat="1" ht="25.5" customHeight="1" x14ac:dyDescent="0.45">
      <c r="A28" s="19">
        <f t="shared" si="0"/>
        <v>0</v>
      </c>
      <c r="B28" s="19">
        <f t="shared" si="1"/>
        <v>0</v>
      </c>
      <c r="C28" s="19">
        <f t="shared" si="2"/>
        <v>0</v>
      </c>
      <c r="D28" s="19">
        <f t="shared" si="3"/>
        <v>0</v>
      </c>
      <c r="E28" s="19">
        <f t="shared" si="4"/>
        <v>0</v>
      </c>
      <c r="F28" s="19">
        <f t="shared" si="5"/>
        <v>0</v>
      </c>
      <c r="G28" s="19">
        <f t="shared" si="6"/>
        <v>0</v>
      </c>
      <c r="H28" s="19">
        <f t="shared" si="7"/>
        <v>0</v>
      </c>
      <c r="I28" s="119">
        <v>16</v>
      </c>
      <c r="J28" s="128"/>
      <c r="K28" s="129"/>
      <c r="L28" s="128"/>
      <c r="M28" s="129"/>
      <c r="N28" s="131"/>
      <c r="O28" s="132"/>
    </row>
    <row r="29" spans="1:15" s="4" customFormat="1" ht="25.5" customHeight="1" x14ac:dyDescent="0.45">
      <c r="A29" s="19">
        <f t="shared" si="0"/>
        <v>0</v>
      </c>
      <c r="B29" s="19">
        <f t="shared" si="1"/>
        <v>0</v>
      </c>
      <c r="C29" s="19">
        <f t="shared" si="2"/>
        <v>0</v>
      </c>
      <c r="D29" s="19">
        <f t="shared" si="3"/>
        <v>0</v>
      </c>
      <c r="E29" s="19">
        <f t="shared" si="4"/>
        <v>0</v>
      </c>
      <c r="F29" s="19">
        <f t="shared" si="5"/>
        <v>0</v>
      </c>
      <c r="G29" s="19">
        <f t="shared" si="6"/>
        <v>0</v>
      </c>
      <c r="H29" s="19">
        <f t="shared" si="7"/>
        <v>0</v>
      </c>
      <c r="I29" s="119">
        <v>17</v>
      </c>
      <c r="J29" s="128"/>
      <c r="K29" s="129"/>
      <c r="L29" s="128"/>
      <c r="M29" s="129"/>
      <c r="N29" s="131"/>
      <c r="O29" s="132"/>
    </row>
    <row r="30" spans="1:15" s="4" customFormat="1" ht="25.5" customHeight="1" x14ac:dyDescent="0.45">
      <c r="A30" s="19">
        <f t="shared" si="0"/>
        <v>0</v>
      </c>
      <c r="B30" s="19">
        <f t="shared" si="1"/>
        <v>0</v>
      </c>
      <c r="C30" s="19">
        <f t="shared" si="2"/>
        <v>0</v>
      </c>
      <c r="D30" s="19">
        <f t="shared" si="3"/>
        <v>0</v>
      </c>
      <c r="E30" s="19">
        <f t="shared" si="4"/>
        <v>0</v>
      </c>
      <c r="F30" s="19">
        <f t="shared" si="5"/>
        <v>0</v>
      </c>
      <c r="G30" s="19">
        <f t="shared" si="6"/>
        <v>0</v>
      </c>
      <c r="H30" s="19">
        <f t="shared" si="7"/>
        <v>0</v>
      </c>
      <c r="I30" s="119">
        <v>18</v>
      </c>
      <c r="J30" s="128"/>
      <c r="K30" s="129"/>
      <c r="L30" s="128"/>
      <c r="M30" s="129"/>
      <c r="N30" s="131"/>
      <c r="O30" s="132"/>
    </row>
    <row r="31" spans="1:15" s="4" customFormat="1" ht="25.5" customHeight="1" x14ac:dyDescent="0.45">
      <c r="A31" s="19">
        <f t="shared" si="0"/>
        <v>0</v>
      </c>
      <c r="B31" s="19">
        <f t="shared" si="1"/>
        <v>0</v>
      </c>
      <c r="C31" s="19">
        <f t="shared" si="2"/>
        <v>0</v>
      </c>
      <c r="D31" s="19">
        <f t="shared" si="3"/>
        <v>0</v>
      </c>
      <c r="E31" s="19">
        <f t="shared" si="4"/>
        <v>0</v>
      </c>
      <c r="F31" s="19">
        <f t="shared" si="5"/>
        <v>0</v>
      </c>
      <c r="G31" s="19">
        <f t="shared" si="6"/>
        <v>0</v>
      </c>
      <c r="H31" s="19">
        <f t="shared" si="7"/>
        <v>0</v>
      </c>
      <c r="I31" s="119">
        <v>19</v>
      </c>
      <c r="J31" s="128"/>
      <c r="K31" s="129"/>
      <c r="L31" s="128"/>
      <c r="M31" s="129"/>
      <c r="N31" s="131"/>
      <c r="O31" s="132"/>
    </row>
    <row r="32" spans="1:15" s="4" customFormat="1" ht="25.5" customHeight="1" x14ac:dyDescent="0.45">
      <c r="A32" s="19">
        <f t="shared" si="0"/>
        <v>0</v>
      </c>
      <c r="B32" s="19">
        <f t="shared" si="1"/>
        <v>0</v>
      </c>
      <c r="C32" s="19">
        <f t="shared" si="2"/>
        <v>0</v>
      </c>
      <c r="D32" s="19">
        <f t="shared" si="3"/>
        <v>0</v>
      </c>
      <c r="E32" s="19">
        <f t="shared" si="4"/>
        <v>0</v>
      </c>
      <c r="F32" s="19">
        <f t="shared" si="5"/>
        <v>0</v>
      </c>
      <c r="G32" s="19">
        <f t="shared" si="6"/>
        <v>0</v>
      </c>
      <c r="H32" s="19">
        <f t="shared" si="7"/>
        <v>0</v>
      </c>
      <c r="I32" s="119">
        <v>20</v>
      </c>
      <c r="J32" s="128"/>
      <c r="K32" s="129"/>
      <c r="L32" s="128"/>
      <c r="M32" s="129"/>
      <c r="N32" s="131"/>
      <c r="O32" s="132"/>
    </row>
    <row r="33" spans="1:15" s="4" customFormat="1" ht="25.5" customHeight="1" x14ac:dyDescent="0.45">
      <c r="A33" s="19">
        <f t="shared" si="0"/>
        <v>0</v>
      </c>
      <c r="B33" s="19">
        <f t="shared" si="1"/>
        <v>0</v>
      </c>
      <c r="C33" s="19">
        <f t="shared" si="2"/>
        <v>0</v>
      </c>
      <c r="D33" s="19">
        <f t="shared" si="3"/>
        <v>0</v>
      </c>
      <c r="E33" s="19">
        <f t="shared" si="4"/>
        <v>0</v>
      </c>
      <c r="F33" s="19">
        <f t="shared" si="5"/>
        <v>0</v>
      </c>
      <c r="G33" s="19">
        <f t="shared" si="6"/>
        <v>0</v>
      </c>
      <c r="H33" s="19">
        <f t="shared" si="7"/>
        <v>0</v>
      </c>
      <c r="I33" s="119">
        <v>21</v>
      </c>
      <c r="J33" s="128"/>
      <c r="K33" s="129"/>
      <c r="L33" s="128"/>
      <c r="M33" s="129"/>
      <c r="N33" s="131"/>
      <c r="O33" s="132"/>
    </row>
    <row r="34" spans="1:15" s="4" customFormat="1" ht="25.5" customHeight="1" x14ac:dyDescent="0.45">
      <c r="A34" s="19">
        <f t="shared" si="0"/>
        <v>0</v>
      </c>
      <c r="B34" s="19">
        <f t="shared" si="1"/>
        <v>0</v>
      </c>
      <c r="C34" s="19">
        <f t="shared" si="2"/>
        <v>0</v>
      </c>
      <c r="D34" s="19">
        <f t="shared" si="3"/>
        <v>0</v>
      </c>
      <c r="E34" s="19">
        <f t="shared" si="4"/>
        <v>0</v>
      </c>
      <c r="F34" s="19">
        <f t="shared" si="5"/>
        <v>0</v>
      </c>
      <c r="G34" s="19">
        <f t="shared" si="6"/>
        <v>0</v>
      </c>
      <c r="H34" s="19">
        <f t="shared" si="7"/>
        <v>0</v>
      </c>
      <c r="I34" s="119">
        <v>22</v>
      </c>
      <c r="J34" s="128"/>
      <c r="K34" s="129"/>
      <c r="L34" s="128"/>
      <c r="M34" s="129"/>
      <c r="N34" s="131"/>
      <c r="O34" s="132"/>
    </row>
    <row r="35" spans="1:15" s="4" customFormat="1" ht="25.5" customHeight="1" x14ac:dyDescent="0.45">
      <c r="A35" s="19">
        <f t="shared" si="0"/>
        <v>0</v>
      </c>
      <c r="B35" s="19">
        <f t="shared" si="1"/>
        <v>0</v>
      </c>
      <c r="C35" s="19">
        <f t="shared" si="2"/>
        <v>0</v>
      </c>
      <c r="D35" s="19">
        <f t="shared" si="3"/>
        <v>0</v>
      </c>
      <c r="E35" s="19">
        <f t="shared" si="4"/>
        <v>0</v>
      </c>
      <c r="F35" s="19">
        <f t="shared" si="5"/>
        <v>0</v>
      </c>
      <c r="G35" s="19">
        <f t="shared" si="6"/>
        <v>0</v>
      </c>
      <c r="H35" s="19">
        <f t="shared" si="7"/>
        <v>0</v>
      </c>
      <c r="I35" s="119">
        <v>23</v>
      </c>
      <c r="J35" s="128"/>
      <c r="K35" s="129"/>
      <c r="L35" s="128"/>
      <c r="M35" s="129"/>
      <c r="N35" s="131"/>
      <c r="O35" s="132"/>
    </row>
    <row r="36" spans="1:15" s="4" customFormat="1" ht="25.5" customHeight="1" x14ac:dyDescent="0.45">
      <c r="A36" s="19">
        <f t="shared" si="0"/>
        <v>0</v>
      </c>
      <c r="B36" s="19">
        <f t="shared" si="1"/>
        <v>0</v>
      </c>
      <c r="C36" s="19">
        <f t="shared" si="2"/>
        <v>0</v>
      </c>
      <c r="D36" s="19">
        <f t="shared" si="3"/>
        <v>0</v>
      </c>
      <c r="E36" s="19">
        <f t="shared" si="4"/>
        <v>0</v>
      </c>
      <c r="F36" s="19">
        <f t="shared" si="5"/>
        <v>0</v>
      </c>
      <c r="G36" s="19">
        <f t="shared" si="6"/>
        <v>0</v>
      </c>
      <c r="H36" s="19">
        <f t="shared" si="7"/>
        <v>0</v>
      </c>
      <c r="I36" s="119">
        <v>24</v>
      </c>
      <c r="J36" s="128"/>
      <c r="K36" s="129"/>
      <c r="L36" s="128"/>
      <c r="M36" s="129"/>
      <c r="N36" s="131"/>
      <c r="O36" s="132"/>
    </row>
    <row r="37" spans="1:15" s="4" customFormat="1" ht="25.5" customHeight="1" x14ac:dyDescent="0.45">
      <c r="A37" s="19">
        <f t="shared" si="0"/>
        <v>0</v>
      </c>
      <c r="B37" s="19">
        <f t="shared" si="1"/>
        <v>0</v>
      </c>
      <c r="C37" s="19">
        <f t="shared" si="2"/>
        <v>0</v>
      </c>
      <c r="D37" s="19">
        <f t="shared" si="3"/>
        <v>0</v>
      </c>
      <c r="E37" s="19">
        <f t="shared" si="4"/>
        <v>0</v>
      </c>
      <c r="F37" s="19">
        <f t="shared" si="5"/>
        <v>0</v>
      </c>
      <c r="G37" s="19">
        <f t="shared" si="6"/>
        <v>0</v>
      </c>
      <c r="H37" s="19">
        <f t="shared" si="7"/>
        <v>0</v>
      </c>
      <c r="I37" s="119">
        <v>25</v>
      </c>
      <c r="J37" s="128"/>
      <c r="K37" s="129"/>
      <c r="L37" s="128"/>
      <c r="M37" s="129"/>
      <c r="N37" s="131"/>
      <c r="O37" s="132"/>
    </row>
    <row r="38" spans="1:15" s="4" customFormat="1" ht="25.5" customHeight="1" x14ac:dyDescent="0.45">
      <c r="A38" s="19">
        <f t="shared" si="0"/>
        <v>0</v>
      </c>
      <c r="B38" s="19">
        <f t="shared" si="1"/>
        <v>0</v>
      </c>
      <c r="C38" s="19">
        <f t="shared" si="2"/>
        <v>0</v>
      </c>
      <c r="D38" s="19">
        <f t="shared" si="3"/>
        <v>0</v>
      </c>
      <c r="E38" s="19">
        <f t="shared" si="4"/>
        <v>0</v>
      </c>
      <c r="F38" s="19">
        <f t="shared" si="5"/>
        <v>0</v>
      </c>
      <c r="G38" s="19">
        <f t="shared" si="6"/>
        <v>0</v>
      </c>
      <c r="H38" s="19">
        <f t="shared" si="7"/>
        <v>0</v>
      </c>
      <c r="I38" s="119">
        <v>26</v>
      </c>
      <c r="J38" s="128"/>
      <c r="K38" s="129"/>
      <c r="L38" s="128"/>
      <c r="M38" s="129"/>
      <c r="N38" s="131"/>
      <c r="O38" s="132"/>
    </row>
    <row r="39" spans="1:15" s="4" customFormat="1" ht="25.5" customHeight="1" x14ac:dyDescent="0.45">
      <c r="A39" s="19">
        <f t="shared" si="0"/>
        <v>0</v>
      </c>
      <c r="B39" s="19">
        <f t="shared" si="1"/>
        <v>0</v>
      </c>
      <c r="C39" s="19">
        <f t="shared" si="2"/>
        <v>0</v>
      </c>
      <c r="D39" s="19">
        <f t="shared" si="3"/>
        <v>0</v>
      </c>
      <c r="E39" s="19">
        <f t="shared" si="4"/>
        <v>0</v>
      </c>
      <c r="F39" s="19">
        <f t="shared" si="5"/>
        <v>0</v>
      </c>
      <c r="G39" s="19">
        <f t="shared" si="6"/>
        <v>0</v>
      </c>
      <c r="H39" s="19">
        <f t="shared" si="7"/>
        <v>0</v>
      </c>
      <c r="I39" s="119">
        <v>27</v>
      </c>
      <c r="J39" s="128"/>
      <c r="K39" s="129"/>
      <c r="L39" s="128"/>
      <c r="M39" s="129"/>
      <c r="N39" s="131"/>
      <c r="O39" s="132"/>
    </row>
    <row r="40" spans="1:15" s="4" customFormat="1" ht="25.5" customHeight="1" x14ac:dyDescent="0.45">
      <c r="A40" s="19">
        <f t="shared" si="0"/>
        <v>0</v>
      </c>
      <c r="B40" s="19">
        <f t="shared" si="1"/>
        <v>0</v>
      </c>
      <c r="C40" s="19">
        <f t="shared" si="2"/>
        <v>0</v>
      </c>
      <c r="D40" s="19">
        <f t="shared" si="3"/>
        <v>0</v>
      </c>
      <c r="E40" s="19">
        <f t="shared" si="4"/>
        <v>0</v>
      </c>
      <c r="F40" s="19">
        <f t="shared" si="5"/>
        <v>0</v>
      </c>
      <c r="G40" s="19">
        <f t="shared" si="6"/>
        <v>0</v>
      </c>
      <c r="H40" s="19">
        <f t="shared" si="7"/>
        <v>0</v>
      </c>
      <c r="I40" s="119">
        <v>28</v>
      </c>
      <c r="J40" s="128"/>
      <c r="K40" s="129"/>
      <c r="L40" s="128"/>
      <c r="M40" s="129"/>
      <c r="N40" s="131"/>
      <c r="O40" s="132"/>
    </row>
    <row r="41" spans="1:15" s="4" customFormat="1" ht="25.5" customHeight="1" x14ac:dyDescent="0.45">
      <c r="A41" s="19">
        <f t="shared" si="0"/>
        <v>0</v>
      </c>
      <c r="B41" s="19">
        <f t="shared" si="1"/>
        <v>0</v>
      </c>
      <c r="C41" s="19">
        <f t="shared" si="2"/>
        <v>0</v>
      </c>
      <c r="D41" s="19">
        <f t="shared" si="3"/>
        <v>0</v>
      </c>
      <c r="E41" s="19">
        <f t="shared" si="4"/>
        <v>0</v>
      </c>
      <c r="F41" s="19">
        <f t="shared" si="5"/>
        <v>0</v>
      </c>
      <c r="G41" s="19">
        <f t="shared" si="6"/>
        <v>0</v>
      </c>
      <c r="H41" s="19">
        <f t="shared" si="7"/>
        <v>0</v>
      </c>
      <c r="I41" s="119">
        <v>29</v>
      </c>
      <c r="J41" s="128"/>
      <c r="K41" s="129"/>
      <c r="L41" s="128"/>
      <c r="M41" s="129"/>
      <c r="N41" s="131"/>
      <c r="O41" s="132"/>
    </row>
    <row r="42" spans="1:15" s="4" customFormat="1" ht="25.5" customHeight="1" x14ac:dyDescent="0.45">
      <c r="A42" s="19">
        <f t="shared" si="0"/>
        <v>0</v>
      </c>
      <c r="B42" s="19">
        <f t="shared" si="1"/>
        <v>0</v>
      </c>
      <c r="C42" s="19">
        <f t="shared" si="2"/>
        <v>0</v>
      </c>
      <c r="D42" s="19">
        <f t="shared" si="3"/>
        <v>0</v>
      </c>
      <c r="E42" s="19">
        <f t="shared" si="4"/>
        <v>0</v>
      </c>
      <c r="F42" s="19">
        <f t="shared" si="5"/>
        <v>0</v>
      </c>
      <c r="G42" s="19">
        <f t="shared" si="6"/>
        <v>0</v>
      </c>
      <c r="H42" s="19">
        <f t="shared" si="7"/>
        <v>0</v>
      </c>
      <c r="I42" s="119">
        <v>30</v>
      </c>
      <c r="J42" s="128"/>
      <c r="K42" s="129"/>
      <c r="L42" s="128"/>
      <c r="M42" s="129"/>
      <c r="N42" s="131"/>
      <c r="O42" s="132"/>
    </row>
    <row r="43" spans="1:15" s="4" customFormat="1" ht="25.5" customHeight="1" x14ac:dyDescent="0.45">
      <c r="A43" s="19">
        <f t="shared" si="0"/>
        <v>0</v>
      </c>
      <c r="B43" s="19">
        <f t="shared" si="1"/>
        <v>0</v>
      </c>
      <c r="C43" s="19">
        <f t="shared" si="2"/>
        <v>0</v>
      </c>
      <c r="D43" s="19">
        <f t="shared" si="3"/>
        <v>0</v>
      </c>
      <c r="E43" s="19">
        <f t="shared" si="4"/>
        <v>0</v>
      </c>
      <c r="F43" s="19">
        <f t="shared" si="5"/>
        <v>0</v>
      </c>
      <c r="G43" s="19">
        <f t="shared" si="6"/>
        <v>0</v>
      </c>
      <c r="H43" s="19">
        <f t="shared" si="7"/>
        <v>0</v>
      </c>
      <c r="I43" s="119">
        <v>31</v>
      </c>
      <c r="J43" s="128"/>
      <c r="K43" s="129"/>
      <c r="L43" s="128"/>
      <c r="M43" s="129"/>
      <c r="N43" s="131"/>
      <c r="O43" s="132"/>
    </row>
    <row r="44" spans="1:15" s="4" customFormat="1" ht="25.5" customHeight="1" x14ac:dyDescent="0.45">
      <c r="A44" s="19">
        <f t="shared" si="0"/>
        <v>0</v>
      </c>
      <c r="B44" s="19">
        <f t="shared" si="1"/>
        <v>0</v>
      </c>
      <c r="C44" s="19">
        <f t="shared" si="2"/>
        <v>0</v>
      </c>
      <c r="D44" s="19">
        <f t="shared" si="3"/>
        <v>0</v>
      </c>
      <c r="E44" s="19">
        <f t="shared" si="4"/>
        <v>0</v>
      </c>
      <c r="F44" s="19">
        <f t="shared" si="5"/>
        <v>0</v>
      </c>
      <c r="G44" s="19">
        <f t="shared" si="6"/>
        <v>0</v>
      </c>
      <c r="H44" s="19">
        <f t="shared" si="7"/>
        <v>0</v>
      </c>
      <c r="I44" s="119">
        <v>32</v>
      </c>
      <c r="J44" s="128"/>
      <c r="K44" s="129"/>
      <c r="L44" s="128"/>
      <c r="M44" s="129"/>
      <c r="N44" s="131"/>
      <c r="O44" s="132"/>
    </row>
    <row r="45" spans="1:15" s="4" customFormat="1" ht="25.5" customHeight="1" x14ac:dyDescent="0.45">
      <c r="A45" s="19">
        <f t="shared" si="0"/>
        <v>0</v>
      </c>
      <c r="B45" s="19">
        <f t="shared" si="1"/>
        <v>0</v>
      </c>
      <c r="C45" s="19">
        <f t="shared" si="2"/>
        <v>0</v>
      </c>
      <c r="D45" s="19">
        <f t="shared" si="3"/>
        <v>0</v>
      </c>
      <c r="E45" s="19">
        <f t="shared" si="4"/>
        <v>0</v>
      </c>
      <c r="F45" s="19">
        <f t="shared" si="5"/>
        <v>0</v>
      </c>
      <c r="G45" s="19">
        <f t="shared" si="6"/>
        <v>0</v>
      </c>
      <c r="H45" s="19">
        <f t="shared" si="7"/>
        <v>0</v>
      </c>
      <c r="I45" s="119">
        <v>33</v>
      </c>
      <c r="J45" s="128"/>
      <c r="K45" s="129"/>
      <c r="L45" s="128"/>
      <c r="M45" s="129"/>
      <c r="N45" s="131"/>
      <c r="O45" s="132"/>
    </row>
    <row r="46" spans="1:15" s="4" customFormat="1" ht="25.5" customHeight="1" x14ac:dyDescent="0.45">
      <c r="A46" s="19">
        <f t="shared" si="0"/>
        <v>0</v>
      </c>
      <c r="B46" s="19">
        <f t="shared" si="1"/>
        <v>0</v>
      </c>
      <c r="C46" s="19">
        <f t="shared" si="2"/>
        <v>0</v>
      </c>
      <c r="D46" s="19">
        <f t="shared" si="3"/>
        <v>0</v>
      </c>
      <c r="E46" s="19">
        <f t="shared" si="4"/>
        <v>0</v>
      </c>
      <c r="F46" s="19">
        <f t="shared" si="5"/>
        <v>0</v>
      </c>
      <c r="G46" s="19">
        <f t="shared" si="6"/>
        <v>0</v>
      </c>
      <c r="H46" s="19">
        <f t="shared" si="7"/>
        <v>0</v>
      </c>
      <c r="I46" s="119">
        <v>34</v>
      </c>
      <c r="J46" s="128"/>
      <c r="K46" s="129"/>
      <c r="L46" s="128"/>
      <c r="M46" s="129"/>
      <c r="N46" s="131"/>
      <c r="O46" s="132"/>
    </row>
    <row r="47" spans="1:15" s="4" customFormat="1" ht="25.5" customHeight="1" x14ac:dyDescent="0.45">
      <c r="A47" s="19">
        <f t="shared" si="0"/>
        <v>0</v>
      </c>
      <c r="B47" s="19">
        <f t="shared" si="1"/>
        <v>0</v>
      </c>
      <c r="C47" s="19">
        <f t="shared" si="2"/>
        <v>0</v>
      </c>
      <c r="D47" s="19">
        <f t="shared" si="3"/>
        <v>0</v>
      </c>
      <c r="E47" s="19">
        <f t="shared" si="4"/>
        <v>0</v>
      </c>
      <c r="F47" s="19">
        <f t="shared" si="5"/>
        <v>0</v>
      </c>
      <c r="G47" s="19">
        <f t="shared" si="6"/>
        <v>0</v>
      </c>
      <c r="H47" s="19">
        <f t="shared" si="7"/>
        <v>0</v>
      </c>
      <c r="I47" s="119">
        <v>35</v>
      </c>
      <c r="J47" s="128"/>
      <c r="K47" s="129"/>
      <c r="L47" s="128"/>
      <c r="M47" s="129"/>
      <c r="N47" s="131"/>
      <c r="O47" s="132"/>
    </row>
    <row r="48" spans="1:15" s="4" customFormat="1" ht="25.5" customHeight="1" x14ac:dyDescent="0.45">
      <c r="A48" s="19">
        <f t="shared" si="0"/>
        <v>0</v>
      </c>
      <c r="B48" s="19">
        <f t="shared" si="1"/>
        <v>0</v>
      </c>
      <c r="C48" s="19">
        <f t="shared" si="2"/>
        <v>0</v>
      </c>
      <c r="D48" s="19">
        <f t="shared" si="3"/>
        <v>0</v>
      </c>
      <c r="E48" s="19">
        <f t="shared" si="4"/>
        <v>0</v>
      </c>
      <c r="F48" s="19">
        <f t="shared" si="5"/>
        <v>0</v>
      </c>
      <c r="G48" s="19">
        <f t="shared" si="6"/>
        <v>0</v>
      </c>
      <c r="H48" s="19">
        <f t="shared" si="7"/>
        <v>0</v>
      </c>
      <c r="I48" s="119">
        <v>36</v>
      </c>
      <c r="J48" s="128"/>
      <c r="K48" s="129"/>
      <c r="L48" s="128"/>
      <c r="M48" s="129"/>
      <c r="N48" s="131"/>
      <c r="O48" s="132"/>
    </row>
    <row r="49" spans="1:15" s="4" customFormat="1" ht="25.5" customHeight="1" x14ac:dyDescent="0.45">
      <c r="A49" s="19">
        <f t="shared" si="0"/>
        <v>0</v>
      </c>
      <c r="B49" s="19">
        <f t="shared" si="1"/>
        <v>0</v>
      </c>
      <c r="C49" s="19">
        <f t="shared" si="2"/>
        <v>0</v>
      </c>
      <c r="D49" s="19">
        <f t="shared" si="3"/>
        <v>0</v>
      </c>
      <c r="E49" s="19">
        <f t="shared" si="4"/>
        <v>0</v>
      </c>
      <c r="F49" s="19">
        <f t="shared" si="5"/>
        <v>0</v>
      </c>
      <c r="G49" s="19">
        <f t="shared" si="6"/>
        <v>0</v>
      </c>
      <c r="H49" s="19">
        <f t="shared" si="7"/>
        <v>0</v>
      </c>
      <c r="I49" s="119">
        <v>37</v>
      </c>
      <c r="J49" s="128"/>
      <c r="K49" s="129"/>
      <c r="L49" s="128"/>
      <c r="M49" s="129"/>
      <c r="N49" s="131"/>
      <c r="O49" s="132"/>
    </row>
    <row r="50" spans="1:15" s="4" customFormat="1" ht="25.5" customHeight="1" x14ac:dyDescent="0.45">
      <c r="A50" s="19">
        <f t="shared" si="0"/>
        <v>0</v>
      </c>
      <c r="B50" s="19">
        <f t="shared" si="1"/>
        <v>0</v>
      </c>
      <c r="C50" s="19">
        <f t="shared" si="2"/>
        <v>0</v>
      </c>
      <c r="D50" s="19">
        <f t="shared" si="3"/>
        <v>0</v>
      </c>
      <c r="E50" s="19">
        <f t="shared" si="4"/>
        <v>0</v>
      </c>
      <c r="F50" s="19">
        <f t="shared" si="5"/>
        <v>0</v>
      </c>
      <c r="G50" s="19">
        <f t="shared" si="6"/>
        <v>0</v>
      </c>
      <c r="H50" s="19">
        <f t="shared" si="7"/>
        <v>0</v>
      </c>
      <c r="I50" s="119">
        <v>38</v>
      </c>
      <c r="J50" s="128"/>
      <c r="K50" s="129"/>
      <c r="L50" s="128"/>
      <c r="M50" s="129"/>
      <c r="N50" s="131"/>
      <c r="O50" s="132"/>
    </row>
    <row r="51" spans="1:15" s="4" customFormat="1" ht="25.5" customHeight="1" x14ac:dyDescent="0.45">
      <c r="A51" s="19">
        <f t="shared" si="0"/>
        <v>0</v>
      </c>
      <c r="B51" s="19">
        <f t="shared" si="1"/>
        <v>0</v>
      </c>
      <c r="C51" s="19">
        <f t="shared" si="2"/>
        <v>0</v>
      </c>
      <c r="D51" s="19">
        <f t="shared" si="3"/>
        <v>0</v>
      </c>
      <c r="E51" s="19">
        <f t="shared" si="4"/>
        <v>0</v>
      </c>
      <c r="F51" s="19">
        <f t="shared" si="5"/>
        <v>0</v>
      </c>
      <c r="G51" s="19">
        <f t="shared" si="6"/>
        <v>0</v>
      </c>
      <c r="H51" s="19">
        <f t="shared" si="7"/>
        <v>0</v>
      </c>
      <c r="I51" s="119">
        <v>39</v>
      </c>
      <c r="J51" s="128"/>
      <c r="K51" s="129"/>
      <c r="L51" s="128"/>
      <c r="M51" s="129"/>
      <c r="N51" s="131"/>
      <c r="O51" s="132"/>
    </row>
    <row r="52" spans="1:15" s="4" customFormat="1" ht="25.5" customHeight="1" x14ac:dyDescent="0.45">
      <c r="A52" s="19">
        <f t="shared" si="0"/>
        <v>0</v>
      </c>
      <c r="B52" s="19">
        <f t="shared" si="1"/>
        <v>0</v>
      </c>
      <c r="C52" s="19">
        <f t="shared" si="2"/>
        <v>0</v>
      </c>
      <c r="D52" s="19">
        <f t="shared" si="3"/>
        <v>0</v>
      </c>
      <c r="E52" s="19">
        <f t="shared" si="4"/>
        <v>0</v>
      </c>
      <c r="F52" s="19">
        <f t="shared" si="5"/>
        <v>0</v>
      </c>
      <c r="G52" s="19">
        <f t="shared" si="6"/>
        <v>0</v>
      </c>
      <c r="H52" s="19">
        <f t="shared" si="7"/>
        <v>0</v>
      </c>
      <c r="I52" s="119">
        <v>40</v>
      </c>
      <c r="J52" s="128"/>
      <c r="K52" s="129"/>
      <c r="L52" s="128"/>
      <c r="M52" s="129"/>
      <c r="N52" s="131"/>
      <c r="O52" s="132"/>
    </row>
    <row r="53" spans="1:15" s="4" customFormat="1" ht="25.5" customHeight="1" x14ac:dyDescent="0.45">
      <c r="A53" s="19">
        <f t="shared" si="0"/>
        <v>0</v>
      </c>
      <c r="B53" s="19">
        <f t="shared" si="1"/>
        <v>0</v>
      </c>
      <c r="C53" s="19">
        <f t="shared" si="2"/>
        <v>0</v>
      </c>
      <c r="D53" s="19">
        <f t="shared" si="3"/>
        <v>0</v>
      </c>
      <c r="E53" s="19">
        <f t="shared" si="4"/>
        <v>0</v>
      </c>
      <c r="F53" s="19">
        <f t="shared" si="5"/>
        <v>0</v>
      </c>
      <c r="G53" s="19">
        <f t="shared" si="6"/>
        <v>0</v>
      </c>
      <c r="H53" s="19">
        <f t="shared" si="7"/>
        <v>0</v>
      </c>
      <c r="I53" s="119">
        <v>41</v>
      </c>
      <c r="J53" s="128"/>
      <c r="K53" s="129"/>
      <c r="L53" s="128"/>
      <c r="M53" s="129"/>
      <c r="N53" s="131"/>
      <c r="O53" s="132"/>
    </row>
    <row r="54" spans="1:15" s="4" customFormat="1" ht="25.5" customHeight="1" x14ac:dyDescent="0.45">
      <c r="A54" s="19">
        <f t="shared" si="0"/>
        <v>0</v>
      </c>
      <c r="B54" s="19">
        <f t="shared" si="1"/>
        <v>0</v>
      </c>
      <c r="C54" s="19">
        <f t="shared" si="2"/>
        <v>0</v>
      </c>
      <c r="D54" s="19">
        <f t="shared" si="3"/>
        <v>0</v>
      </c>
      <c r="E54" s="19">
        <f t="shared" si="4"/>
        <v>0</v>
      </c>
      <c r="F54" s="19">
        <f t="shared" si="5"/>
        <v>0</v>
      </c>
      <c r="G54" s="19">
        <f t="shared" si="6"/>
        <v>0</v>
      </c>
      <c r="H54" s="19">
        <f t="shared" si="7"/>
        <v>0</v>
      </c>
      <c r="I54" s="119">
        <v>42</v>
      </c>
      <c r="J54" s="128"/>
      <c r="K54" s="129"/>
      <c r="L54" s="128"/>
      <c r="M54" s="129"/>
      <c r="N54" s="131"/>
      <c r="O54" s="132"/>
    </row>
    <row r="55" spans="1:15" s="4" customFormat="1" ht="25.5" customHeight="1" x14ac:dyDescent="0.45">
      <c r="A55" s="19">
        <f t="shared" si="0"/>
        <v>0</v>
      </c>
      <c r="B55" s="19">
        <f t="shared" si="1"/>
        <v>0</v>
      </c>
      <c r="C55" s="19">
        <f t="shared" si="2"/>
        <v>0</v>
      </c>
      <c r="D55" s="19">
        <f t="shared" si="3"/>
        <v>0</v>
      </c>
      <c r="E55" s="19">
        <f t="shared" si="4"/>
        <v>0</v>
      </c>
      <c r="F55" s="19">
        <f t="shared" si="5"/>
        <v>0</v>
      </c>
      <c r="G55" s="19">
        <f t="shared" si="6"/>
        <v>0</v>
      </c>
      <c r="H55" s="19">
        <f t="shared" si="7"/>
        <v>0</v>
      </c>
      <c r="I55" s="119">
        <v>43</v>
      </c>
      <c r="J55" s="128"/>
      <c r="K55" s="129"/>
      <c r="L55" s="128"/>
      <c r="M55" s="129"/>
      <c r="N55" s="131"/>
      <c r="O55" s="132"/>
    </row>
    <row r="56" spans="1:15" s="4" customFormat="1" ht="25.5" customHeight="1" x14ac:dyDescent="0.45">
      <c r="A56" s="19">
        <f t="shared" si="0"/>
        <v>0</v>
      </c>
      <c r="B56" s="19">
        <f t="shared" si="1"/>
        <v>0</v>
      </c>
      <c r="C56" s="19">
        <f t="shared" si="2"/>
        <v>0</v>
      </c>
      <c r="D56" s="19">
        <f t="shared" si="3"/>
        <v>0</v>
      </c>
      <c r="E56" s="19">
        <f t="shared" si="4"/>
        <v>0</v>
      </c>
      <c r="F56" s="19">
        <f t="shared" si="5"/>
        <v>0</v>
      </c>
      <c r="G56" s="19">
        <f t="shared" si="6"/>
        <v>0</v>
      </c>
      <c r="H56" s="19">
        <f t="shared" si="7"/>
        <v>0</v>
      </c>
      <c r="I56" s="119">
        <v>44</v>
      </c>
      <c r="J56" s="128"/>
      <c r="K56" s="129"/>
      <c r="L56" s="128"/>
      <c r="M56" s="129"/>
      <c r="N56" s="131"/>
      <c r="O56" s="132"/>
    </row>
    <row r="57" spans="1:15" s="4" customFormat="1" ht="25.5" customHeight="1" x14ac:dyDescent="0.45">
      <c r="A57" s="19">
        <f t="shared" si="0"/>
        <v>0</v>
      </c>
      <c r="B57" s="19">
        <f t="shared" si="1"/>
        <v>0</v>
      </c>
      <c r="C57" s="19">
        <f t="shared" si="2"/>
        <v>0</v>
      </c>
      <c r="D57" s="19">
        <f t="shared" si="3"/>
        <v>0</v>
      </c>
      <c r="E57" s="19">
        <f t="shared" si="4"/>
        <v>0</v>
      </c>
      <c r="F57" s="19">
        <f t="shared" si="5"/>
        <v>0</v>
      </c>
      <c r="G57" s="19">
        <f t="shared" si="6"/>
        <v>0</v>
      </c>
      <c r="H57" s="19">
        <f t="shared" si="7"/>
        <v>0</v>
      </c>
      <c r="I57" s="119">
        <v>45</v>
      </c>
      <c r="J57" s="128"/>
      <c r="K57" s="129"/>
      <c r="L57" s="128"/>
      <c r="M57" s="129"/>
      <c r="N57" s="131"/>
      <c r="O57" s="132"/>
    </row>
    <row r="58" spans="1:15" s="4" customFormat="1" ht="25.5" customHeight="1" x14ac:dyDescent="0.45">
      <c r="A58" s="19">
        <f t="shared" si="0"/>
        <v>0</v>
      </c>
      <c r="B58" s="19">
        <f t="shared" si="1"/>
        <v>0</v>
      </c>
      <c r="C58" s="19">
        <f t="shared" si="2"/>
        <v>0</v>
      </c>
      <c r="D58" s="19">
        <f t="shared" si="3"/>
        <v>0</v>
      </c>
      <c r="E58" s="19">
        <f t="shared" si="4"/>
        <v>0</v>
      </c>
      <c r="F58" s="19">
        <f t="shared" si="5"/>
        <v>0</v>
      </c>
      <c r="G58" s="19">
        <f t="shared" si="6"/>
        <v>0</v>
      </c>
      <c r="H58" s="19">
        <f t="shared" si="7"/>
        <v>0</v>
      </c>
      <c r="I58" s="119">
        <v>46</v>
      </c>
      <c r="J58" s="128"/>
      <c r="K58" s="129"/>
      <c r="L58" s="128"/>
      <c r="M58" s="129"/>
      <c r="N58" s="131"/>
      <c r="O58" s="132"/>
    </row>
    <row r="59" spans="1:15" s="4" customFormat="1" ht="25.5" customHeight="1" x14ac:dyDescent="0.45">
      <c r="A59" s="19">
        <f t="shared" si="0"/>
        <v>0</v>
      </c>
      <c r="B59" s="19">
        <f t="shared" si="1"/>
        <v>0</v>
      </c>
      <c r="C59" s="19">
        <f t="shared" si="2"/>
        <v>0</v>
      </c>
      <c r="D59" s="19">
        <f t="shared" si="3"/>
        <v>0</v>
      </c>
      <c r="E59" s="19">
        <f t="shared" si="4"/>
        <v>0</v>
      </c>
      <c r="F59" s="19">
        <f t="shared" si="5"/>
        <v>0</v>
      </c>
      <c r="G59" s="19">
        <f t="shared" si="6"/>
        <v>0</v>
      </c>
      <c r="H59" s="19">
        <f t="shared" si="7"/>
        <v>0</v>
      </c>
      <c r="I59" s="119">
        <v>47</v>
      </c>
      <c r="J59" s="128"/>
      <c r="K59" s="129"/>
      <c r="L59" s="128"/>
      <c r="M59" s="129"/>
      <c r="N59" s="131"/>
      <c r="O59" s="132"/>
    </row>
    <row r="60" spans="1:15" s="4" customFormat="1" ht="25.5" customHeight="1" x14ac:dyDescent="0.45">
      <c r="A60" s="19">
        <f t="shared" si="0"/>
        <v>0</v>
      </c>
      <c r="B60" s="19">
        <f t="shared" si="1"/>
        <v>0</v>
      </c>
      <c r="C60" s="19">
        <f t="shared" si="2"/>
        <v>0</v>
      </c>
      <c r="D60" s="19">
        <f t="shared" si="3"/>
        <v>0</v>
      </c>
      <c r="E60" s="19">
        <f t="shared" si="4"/>
        <v>0</v>
      </c>
      <c r="F60" s="19">
        <f t="shared" si="5"/>
        <v>0</v>
      </c>
      <c r="G60" s="19">
        <f t="shared" si="6"/>
        <v>0</v>
      </c>
      <c r="H60" s="19">
        <f t="shared" si="7"/>
        <v>0</v>
      </c>
      <c r="I60" s="119">
        <v>48</v>
      </c>
      <c r="J60" s="128"/>
      <c r="K60" s="129"/>
      <c r="L60" s="128"/>
      <c r="M60" s="129"/>
      <c r="N60" s="131"/>
      <c r="O60" s="132"/>
    </row>
    <row r="61" spans="1:15" s="4" customFormat="1" ht="25.5" customHeight="1" x14ac:dyDescent="0.45">
      <c r="A61" s="19">
        <f t="shared" si="0"/>
        <v>0</v>
      </c>
      <c r="B61" s="19">
        <f t="shared" si="1"/>
        <v>0</v>
      </c>
      <c r="C61" s="19">
        <f t="shared" si="2"/>
        <v>0</v>
      </c>
      <c r="D61" s="19">
        <f t="shared" si="3"/>
        <v>0</v>
      </c>
      <c r="E61" s="19">
        <f t="shared" si="4"/>
        <v>0</v>
      </c>
      <c r="F61" s="19">
        <f t="shared" si="5"/>
        <v>0</v>
      </c>
      <c r="G61" s="19">
        <f t="shared" si="6"/>
        <v>0</v>
      </c>
      <c r="H61" s="19">
        <f t="shared" si="7"/>
        <v>0</v>
      </c>
      <c r="I61" s="119">
        <v>49</v>
      </c>
      <c r="J61" s="128"/>
      <c r="K61" s="129"/>
      <c r="L61" s="128"/>
      <c r="M61" s="129"/>
      <c r="N61" s="131"/>
      <c r="O61" s="132"/>
    </row>
    <row r="62" spans="1:15" s="4" customFormat="1" ht="25.5" customHeight="1" x14ac:dyDescent="0.45">
      <c r="A62" s="19">
        <f t="shared" si="0"/>
        <v>0</v>
      </c>
      <c r="B62" s="19">
        <f t="shared" si="1"/>
        <v>0</v>
      </c>
      <c r="C62" s="19">
        <f t="shared" si="2"/>
        <v>0</v>
      </c>
      <c r="D62" s="19">
        <f t="shared" si="3"/>
        <v>0</v>
      </c>
      <c r="E62" s="19">
        <f t="shared" si="4"/>
        <v>0</v>
      </c>
      <c r="F62" s="19">
        <f t="shared" si="5"/>
        <v>0</v>
      </c>
      <c r="G62" s="19">
        <f t="shared" si="6"/>
        <v>0</v>
      </c>
      <c r="H62" s="19">
        <f t="shared" si="7"/>
        <v>0</v>
      </c>
      <c r="I62" s="119">
        <v>50</v>
      </c>
      <c r="J62" s="128"/>
      <c r="K62" s="129"/>
      <c r="L62" s="128"/>
      <c r="M62" s="129"/>
      <c r="N62" s="131"/>
      <c r="O62" s="132"/>
    </row>
    <row r="63" spans="1:15" s="4" customFormat="1" ht="25.5" customHeight="1" x14ac:dyDescent="0.45">
      <c r="A63" s="19">
        <f t="shared" si="0"/>
        <v>0</v>
      </c>
      <c r="B63" s="19">
        <f t="shared" si="1"/>
        <v>0</v>
      </c>
      <c r="C63" s="19">
        <f t="shared" si="2"/>
        <v>0</v>
      </c>
      <c r="D63" s="19">
        <f t="shared" si="3"/>
        <v>0</v>
      </c>
      <c r="E63" s="19">
        <f t="shared" si="4"/>
        <v>0</v>
      </c>
      <c r="F63" s="19">
        <f t="shared" si="5"/>
        <v>0</v>
      </c>
      <c r="G63" s="19">
        <f t="shared" si="6"/>
        <v>0</v>
      </c>
      <c r="H63" s="19">
        <f t="shared" si="7"/>
        <v>0</v>
      </c>
      <c r="I63" s="119">
        <v>51</v>
      </c>
      <c r="J63" s="128"/>
      <c r="K63" s="129"/>
      <c r="L63" s="128"/>
      <c r="M63" s="129"/>
      <c r="N63" s="131"/>
      <c r="O63" s="132"/>
    </row>
    <row r="64" spans="1:15" s="4" customFormat="1" ht="25.5" customHeight="1" x14ac:dyDescent="0.45">
      <c r="A64" s="19">
        <f t="shared" si="0"/>
        <v>0</v>
      </c>
      <c r="B64" s="19">
        <f t="shared" si="1"/>
        <v>0</v>
      </c>
      <c r="C64" s="19">
        <f t="shared" si="2"/>
        <v>0</v>
      </c>
      <c r="D64" s="19">
        <f t="shared" si="3"/>
        <v>0</v>
      </c>
      <c r="E64" s="19">
        <f t="shared" si="4"/>
        <v>0</v>
      </c>
      <c r="F64" s="19">
        <f t="shared" si="5"/>
        <v>0</v>
      </c>
      <c r="G64" s="19">
        <f t="shared" si="6"/>
        <v>0</v>
      </c>
      <c r="H64" s="19">
        <f t="shared" si="7"/>
        <v>0</v>
      </c>
      <c r="I64" s="119">
        <v>52</v>
      </c>
      <c r="J64" s="128"/>
      <c r="K64" s="129"/>
      <c r="L64" s="128"/>
      <c r="M64" s="129"/>
      <c r="N64" s="131"/>
      <c r="O64" s="132"/>
    </row>
    <row r="65" spans="1:15" s="6" customFormat="1" ht="25.5" customHeight="1" x14ac:dyDescent="0.45">
      <c r="A65" s="19">
        <f t="shared" si="0"/>
        <v>0</v>
      </c>
      <c r="B65" s="19">
        <f t="shared" si="1"/>
        <v>0</v>
      </c>
      <c r="C65" s="19">
        <f t="shared" si="2"/>
        <v>0</v>
      </c>
      <c r="D65" s="19">
        <f t="shared" si="3"/>
        <v>0</v>
      </c>
      <c r="E65" s="19">
        <f t="shared" si="4"/>
        <v>0</v>
      </c>
      <c r="F65" s="19">
        <f t="shared" si="5"/>
        <v>0</v>
      </c>
      <c r="G65" s="19">
        <f t="shared" si="6"/>
        <v>0</v>
      </c>
      <c r="H65" s="19">
        <f t="shared" si="7"/>
        <v>0</v>
      </c>
      <c r="I65" s="119">
        <v>53</v>
      </c>
      <c r="J65" s="128"/>
      <c r="K65" s="129"/>
      <c r="L65" s="128"/>
      <c r="M65" s="129"/>
      <c r="N65" s="131"/>
      <c r="O65" s="132"/>
    </row>
    <row r="66" spans="1:15" s="4" customFormat="1" ht="25.5" customHeight="1" x14ac:dyDescent="0.45">
      <c r="A66" s="19">
        <f t="shared" si="0"/>
        <v>0</v>
      </c>
      <c r="B66" s="19">
        <f t="shared" si="1"/>
        <v>0</v>
      </c>
      <c r="C66" s="19">
        <f t="shared" si="2"/>
        <v>0</v>
      </c>
      <c r="D66" s="19">
        <f t="shared" si="3"/>
        <v>0</v>
      </c>
      <c r="E66" s="19">
        <f t="shared" si="4"/>
        <v>0</v>
      </c>
      <c r="F66" s="19">
        <f t="shared" si="5"/>
        <v>0</v>
      </c>
      <c r="G66" s="19">
        <f t="shared" si="6"/>
        <v>0</v>
      </c>
      <c r="H66" s="19">
        <f t="shared" si="7"/>
        <v>0</v>
      </c>
      <c r="I66" s="119">
        <v>54</v>
      </c>
      <c r="J66" s="128"/>
      <c r="K66" s="129"/>
      <c r="L66" s="128"/>
      <c r="M66" s="129"/>
      <c r="N66" s="131"/>
      <c r="O66" s="132"/>
    </row>
    <row r="67" spans="1:15" s="4" customFormat="1" ht="25.5" customHeight="1" x14ac:dyDescent="0.45">
      <c r="A67" s="19">
        <f t="shared" si="0"/>
        <v>0</v>
      </c>
      <c r="B67" s="19">
        <f t="shared" si="1"/>
        <v>0</v>
      </c>
      <c r="C67" s="19">
        <f t="shared" si="2"/>
        <v>0</v>
      </c>
      <c r="D67" s="19">
        <f t="shared" si="3"/>
        <v>0</v>
      </c>
      <c r="E67" s="19">
        <f t="shared" si="4"/>
        <v>0</v>
      </c>
      <c r="F67" s="19">
        <f t="shared" si="5"/>
        <v>0</v>
      </c>
      <c r="G67" s="19">
        <f t="shared" si="6"/>
        <v>0</v>
      </c>
      <c r="H67" s="19">
        <f t="shared" si="7"/>
        <v>0</v>
      </c>
      <c r="I67" s="119">
        <v>55</v>
      </c>
      <c r="J67" s="128"/>
      <c r="K67" s="129"/>
      <c r="L67" s="128"/>
      <c r="M67" s="129"/>
      <c r="N67" s="131"/>
      <c r="O67" s="132"/>
    </row>
    <row r="68" spans="1:15" s="4" customFormat="1" ht="25.5" customHeight="1" x14ac:dyDescent="0.45">
      <c r="A68" s="19">
        <f t="shared" si="0"/>
        <v>0</v>
      </c>
      <c r="B68" s="19">
        <f t="shared" si="1"/>
        <v>0</v>
      </c>
      <c r="C68" s="19">
        <f t="shared" si="2"/>
        <v>0</v>
      </c>
      <c r="D68" s="19">
        <f t="shared" si="3"/>
        <v>0</v>
      </c>
      <c r="E68" s="19">
        <f t="shared" si="4"/>
        <v>0</v>
      </c>
      <c r="F68" s="19">
        <f t="shared" si="5"/>
        <v>0</v>
      </c>
      <c r="G68" s="19">
        <f t="shared" si="6"/>
        <v>0</v>
      </c>
      <c r="H68" s="19">
        <f t="shared" si="7"/>
        <v>0</v>
      </c>
      <c r="I68" s="119">
        <v>56</v>
      </c>
      <c r="J68" s="128"/>
      <c r="K68" s="129"/>
      <c r="L68" s="128"/>
      <c r="M68" s="129"/>
      <c r="N68" s="131"/>
      <c r="O68" s="132"/>
    </row>
    <row r="69" spans="1:15" s="4" customFormat="1" ht="25.5" customHeight="1" x14ac:dyDescent="0.45">
      <c r="A69" s="19">
        <f t="shared" si="0"/>
        <v>0</v>
      </c>
      <c r="B69" s="19">
        <f t="shared" si="1"/>
        <v>0</v>
      </c>
      <c r="C69" s="19">
        <f t="shared" si="2"/>
        <v>0</v>
      </c>
      <c r="D69" s="19">
        <f t="shared" si="3"/>
        <v>0</v>
      </c>
      <c r="E69" s="19">
        <f t="shared" si="4"/>
        <v>0</v>
      </c>
      <c r="F69" s="19">
        <f t="shared" si="5"/>
        <v>0</v>
      </c>
      <c r="G69" s="19">
        <f t="shared" si="6"/>
        <v>0</v>
      </c>
      <c r="H69" s="19">
        <f t="shared" si="7"/>
        <v>0</v>
      </c>
      <c r="I69" s="119">
        <v>57</v>
      </c>
      <c r="J69" s="128"/>
      <c r="K69" s="129"/>
      <c r="L69" s="128"/>
      <c r="M69" s="129"/>
      <c r="N69" s="131"/>
      <c r="O69" s="132"/>
    </row>
    <row r="70" spans="1:15" s="4" customFormat="1" ht="25.5" customHeight="1" x14ac:dyDescent="0.45">
      <c r="A70" s="19">
        <f t="shared" si="0"/>
        <v>0</v>
      </c>
      <c r="B70" s="19">
        <f t="shared" si="1"/>
        <v>0</v>
      </c>
      <c r="C70" s="19">
        <f t="shared" si="2"/>
        <v>0</v>
      </c>
      <c r="D70" s="19">
        <f t="shared" si="3"/>
        <v>0</v>
      </c>
      <c r="E70" s="19">
        <f t="shared" si="4"/>
        <v>0</v>
      </c>
      <c r="F70" s="19">
        <f t="shared" si="5"/>
        <v>0</v>
      </c>
      <c r="G70" s="19">
        <f t="shared" si="6"/>
        <v>0</v>
      </c>
      <c r="H70" s="19">
        <f t="shared" si="7"/>
        <v>0</v>
      </c>
      <c r="I70" s="119">
        <v>58</v>
      </c>
      <c r="J70" s="128"/>
      <c r="K70" s="129"/>
      <c r="L70" s="128"/>
      <c r="M70" s="129"/>
      <c r="N70" s="131"/>
      <c r="O70" s="132"/>
    </row>
    <row r="71" spans="1:15" s="4" customFormat="1" ht="25.5" customHeight="1" x14ac:dyDescent="0.45">
      <c r="A71" s="19">
        <f t="shared" si="0"/>
        <v>0</v>
      </c>
      <c r="B71" s="19">
        <f t="shared" si="1"/>
        <v>0</v>
      </c>
      <c r="C71" s="19">
        <f t="shared" si="2"/>
        <v>0</v>
      </c>
      <c r="D71" s="19">
        <f t="shared" si="3"/>
        <v>0</v>
      </c>
      <c r="E71" s="19">
        <f t="shared" si="4"/>
        <v>0</v>
      </c>
      <c r="F71" s="19">
        <f t="shared" si="5"/>
        <v>0</v>
      </c>
      <c r="G71" s="19">
        <f t="shared" si="6"/>
        <v>0</v>
      </c>
      <c r="H71" s="19">
        <f t="shared" si="7"/>
        <v>0</v>
      </c>
      <c r="I71" s="119">
        <v>59</v>
      </c>
      <c r="J71" s="128"/>
      <c r="K71" s="129"/>
      <c r="L71" s="128"/>
      <c r="M71" s="129"/>
      <c r="N71" s="131"/>
      <c r="O71" s="132"/>
    </row>
    <row r="72" spans="1:15" s="4" customFormat="1" ht="25.5" customHeight="1" x14ac:dyDescent="0.45">
      <c r="A72" s="19">
        <f t="shared" si="0"/>
        <v>0</v>
      </c>
      <c r="B72" s="19">
        <f t="shared" si="1"/>
        <v>0</v>
      </c>
      <c r="C72" s="19">
        <f t="shared" si="2"/>
        <v>0</v>
      </c>
      <c r="D72" s="19">
        <f t="shared" si="3"/>
        <v>0</v>
      </c>
      <c r="E72" s="19">
        <f t="shared" si="4"/>
        <v>0</v>
      </c>
      <c r="F72" s="19">
        <f t="shared" si="5"/>
        <v>0</v>
      </c>
      <c r="G72" s="19">
        <f t="shared" si="6"/>
        <v>0</v>
      </c>
      <c r="H72" s="19">
        <f t="shared" si="7"/>
        <v>0</v>
      </c>
      <c r="I72" s="119">
        <v>60</v>
      </c>
      <c r="J72" s="128"/>
      <c r="K72" s="129"/>
      <c r="L72" s="128"/>
      <c r="M72" s="129"/>
      <c r="N72" s="131"/>
      <c r="O72" s="132"/>
    </row>
    <row r="73" spans="1:15" s="4" customFormat="1" ht="25.5" customHeight="1" x14ac:dyDescent="0.45">
      <c r="A73" s="19">
        <f t="shared" si="0"/>
        <v>0</v>
      </c>
      <c r="B73" s="19">
        <f t="shared" si="1"/>
        <v>0</v>
      </c>
      <c r="C73" s="19">
        <f t="shared" si="2"/>
        <v>0</v>
      </c>
      <c r="D73" s="19">
        <f t="shared" si="3"/>
        <v>0</v>
      </c>
      <c r="E73" s="19">
        <f t="shared" si="4"/>
        <v>0</v>
      </c>
      <c r="F73" s="19">
        <f t="shared" si="5"/>
        <v>0</v>
      </c>
      <c r="G73" s="19">
        <f t="shared" si="6"/>
        <v>0</v>
      </c>
      <c r="H73" s="19">
        <f t="shared" si="7"/>
        <v>0</v>
      </c>
      <c r="I73" s="119">
        <v>61</v>
      </c>
      <c r="J73" s="128"/>
      <c r="K73" s="129"/>
      <c r="L73" s="128"/>
      <c r="M73" s="129"/>
      <c r="N73" s="131"/>
      <c r="O73" s="132"/>
    </row>
    <row r="74" spans="1:15" s="4" customFormat="1" ht="25.5" customHeight="1" x14ac:dyDescent="0.45">
      <c r="A74" s="19">
        <f t="shared" si="0"/>
        <v>0</v>
      </c>
      <c r="B74" s="19">
        <f t="shared" si="1"/>
        <v>0</v>
      </c>
      <c r="C74" s="19">
        <f t="shared" si="2"/>
        <v>0</v>
      </c>
      <c r="D74" s="19">
        <f t="shared" si="3"/>
        <v>0</v>
      </c>
      <c r="E74" s="19">
        <f t="shared" si="4"/>
        <v>0</v>
      </c>
      <c r="F74" s="19">
        <f t="shared" si="5"/>
        <v>0</v>
      </c>
      <c r="G74" s="19">
        <f t="shared" si="6"/>
        <v>0</v>
      </c>
      <c r="H74" s="19">
        <f t="shared" si="7"/>
        <v>0</v>
      </c>
      <c r="I74" s="119">
        <v>62</v>
      </c>
      <c r="J74" s="128"/>
      <c r="K74" s="129"/>
      <c r="L74" s="128"/>
      <c r="M74" s="129"/>
      <c r="N74" s="131"/>
      <c r="O74" s="132"/>
    </row>
    <row r="75" spans="1:15" s="4" customFormat="1" ht="25.5" customHeight="1" x14ac:dyDescent="0.45">
      <c r="A75" s="19">
        <f t="shared" si="0"/>
        <v>0</v>
      </c>
      <c r="B75" s="19">
        <f t="shared" si="1"/>
        <v>0</v>
      </c>
      <c r="C75" s="19">
        <f t="shared" si="2"/>
        <v>0</v>
      </c>
      <c r="D75" s="19">
        <f t="shared" si="3"/>
        <v>0</v>
      </c>
      <c r="E75" s="19">
        <f t="shared" si="4"/>
        <v>0</v>
      </c>
      <c r="F75" s="19">
        <f t="shared" si="5"/>
        <v>0</v>
      </c>
      <c r="G75" s="19">
        <f t="shared" si="6"/>
        <v>0</v>
      </c>
      <c r="H75" s="19">
        <f t="shared" si="7"/>
        <v>0</v>
      </c>
      <c r="I75" s="119">
        <v>63</v>
      </c>
      <c r="J75" s="128"/>
      <c r="K75" s="129"/>
      <c r="L75" s="128"/>
      <c r="M75" s="129"/>
      <c r="N75" s="131"/>
      <c r="O75" s="132"/>
    </row>
    <row r="76" spans="1:15" s="4" customFormat="1" ht="25.5" customHeight="1" x14ac:dyDescent="0.45">
      <c r="A76" s="19">
        <f t="shared" si="0"/>
        <v>0</v>
      </c>
      <c r="B76" s="19">
        <f t="shared" si="1"/>
        <v>0</v>
      </c>
      <c r="C76" s="19">
        <f t="shared" si="2"/>
        <v>0</v>
      </c>
      <c r="D76" s="19">
        <f t="shared" si="3"/>
        <v>0</v>
      </c>
      <c r="E76" s="19">
        <f t="shared" si="4"/>
        <v>0</v>
      </c>
      <c r="F76" s="19">
        <f t="shared" si="5"/>
        <v>0</v>
      </c>
      <c r="G76" s="19">
        <f t="shared" si="6"/>
        <v>0</v>
      </c>
      <c r="H76" s="19">
        <f t="shared" si="7"/>
        <v>0</v>
      </c>
      <c r="I76" s="119">
        <v>64</v>
      </c>
      <c r="J76" s="128"/>
      <c r="K76" s="129"/>
      <c r="L76" s="128"/>
      <c r="M76" s="129"/>
      <c r="N76" s="131"/>
      <c r="O76" s="132"/>
    </row>
    <row r="77" spans="1:15" s="4" customFormat="1" ht="25.5" customHeight="1" x14ac:dyDescent="0.45">
      <c r="A77" s="19">
        <f t="shared" si="0"/>
        <v>0</v>
      </c>
      <c r="B77" s="19">
        <f t="shared" si="1"/>
        <v>0</v>
      </c>
      <c r="C77" s="19">
        <f t="shared" si="2"/>
        <v>0</v>
      </c>
      <c r="D77" s="19">
        <f t="shared" si="3"/>
        <v>0</v>
      </c>
      <c r="E77" s="19">
        <f t="shared" si="4"/>
        <v>0</v>
      </c>
      <c r="F77" s="19">
        <f t="shared" si="5"/>
        <v>0</v>
      </c>
      <c r="G77" s="19">
        <f t="shared" si="6"/>
        <v>0</v>
      </c>
      <c r="H77" s="19">
        <f t="shared" si="7"/>
        <v>0</v>
      </c>
      <c r="I77" s="119">
        <v>65</v>
      </c>
      <c r="J77" s="128"/>
      <c r="K77" s="129"/>
      <c r="L77" s="128"/>
      <c r="M77" s="129"/>
      <c r="N77" s="131"/>
      <c r="O77" s="132"/>
    </row>
    <row r="78" spans="1:15" s="7" customFormat="1" ht="25.5" customHeight="1" x14ac:dyDescent="0.45">
      <c r="A78" s="19">
        <f t="shared" ref="A78:A112" si="8">IF($J78="初",10,0)</f>
        <v>0</v>
      </c>
      <c r="B78" s="19">
        <f t="shared" ref="B78:B112" si="9">IF($J78="二",20,0)</f>
        <v>0</v>
      </c>
      <c r="C78" s="19">
        <f t="shared" ref="C78:C112" si="10">IF($J78="三",30,0)</f>
        <v>0</v>
      </c>
      <c r="D78" s="19">
        <f t="shared" ref="D78:D112" si="11">IF($J78="四",40,0)</f>
        <v>0</v>
      </c>
      <c r="E78" s="19">
        <f t="shared" ref="E78:E112" si="12">IF($J78="五",50,0)</f>
        <v>0</v>
      </c>
      <c r="F78" s="19">
        <f t="shared" ref="F78:F112" si="13">IF($K78="男",1,0)</f>
        <v>0</v>
      </c>
      <c r="G78" s="19">
        <f t="shared" ref="G78:G112" si="14">IF($K78="女",5,0)</f>
        <v>0</v>
      </c>
      <c r="H78" s="19">
        <f t="shared" ref="H78:H112" si="15">SUM(A78:G78)</f>
        <v>0</v>
      </c>
      <c r="I78" s="119">
        <v>66</v>
      </c>
      <c r="J78" s="128"/>
      <c r="K78" s="129"/>
      <c r="L78" s="128"/>
      <c r="M78" s="129"/>
      <c r="N78" s="131"/>
      <c r="O78" s="132"/>
    </row>
    <row r="79" spans="1:15" s="4" customFormat="1" ht="25.5" customHeight="1" x14ac:dyDescent="0.45">
      <c r="A79" s="19">
        <f t="shared" si="8"/>
        <v>0</v>
      </c>
      <c r="B79" s="19">
        <f t="shared" si="9"/>
        <v>0</v>
      </c>
      <c r="C79" s="19">
        <f t="shared" si="10"/>
        <v>0</v>
      </c>
      <c r="D79" s="19">
        <f t="shared" si="11"/>
        <v>0</v>
      </c>
      <c r="E79" s="19">
        <f t="shared" si="12"/>
        <v>0</v>
      </c>
      <c r="F79" s="19">
        <f t="shared" si="13"/>
        <v>0</v>
      </c>
      <c r="G79" s="19">
        <f t="shared" si="14"/>
        <v>0</v>
      </c>
      <c r="H79" s="19">
        <f t="shared" si="15"/>
        <v>0</v>
      </c>
      <c r="I79" s="119">
        <v>67</v>
      </c>
      <c r="J79" s="128"/>
      <c r="K79" s="129"/>
      <c r="L79" s="128"/>
      <c r="M79" s="129"/>
      <c r="N79" s="131"/>
      <c r="O79" s="132"/>
    </row>
    <row r="80" spans="1:15" s="4" customFormat="1" ht="25.5" customHeight="1" x14ac:dyDescent="0.45">
      <c r="A80" s="19">
        <f t="shared" si="8"/>
        <v>0</v>
      </c>
      <c r="B80" s="19">
        <f t="shared" si="9"/>
        <v>0</v>
      </c>
      <c r="C80" s="19">
        <f t="shared" si="10"/>
        <v>0</v>
      </c>
      <c r="D80" s="19">
        <f t="shared" si="11"/>
        <v>0</v>
      </c>
      <c r="E80" s="19">
        <f t="shared" si="12"/>
        <v>0</v>
      </c>
      <c r="F80" s="19">
        <f t="shared" si="13"/>
        <v>0</v>
      </c>
      <c r="G80" s="19">
        <f t="shared" si="14"/>
        <v>0</v>
      </c>
      <c r="H80" s="19">
        <f t="shared" si="15"/>
        <v>0</v>
      </c>
      <c r="I80" s="119">
        <v>68</v>
      </c>
      <c r="J80" s="128"/>
      <c r="K80" s="129"/>
      <c r="L80" s="128"/>
      <c r="M80" s="129"/>
      <c r="N80" s="131"/>
      <c r="O80" s="132"/>
    </row>
    <row r="81" spans="1:15" s="4" customFormat="1" ht="25.5" customHeight="1" x14ac:dyDescent="0.45">
      <c r="A81" s="19">
        <f t="shared" si="8"/>
        <v>0</v>
      </c>
      <c r="B81" s="19">
        <f t="shared" si="9"/>
        <v>0</v>
      </c>
      <c r="C81" s="19">
        <f t="shared" si="10"/>
        <v>0</v>
      </c>
      <c r="D81" s="19">
        <f t="shared" si="11"/>
        <v>0</v>
      </c>
      <c r="E81" s="19">
        <f t="shared" si="12"/>
        <v>0</v>
      </c>
      <c r="F81" s="19">
        <f t="shared" si="13"/>
        <v>0</v>
      </c>
      <c r="G81" s="19">
        <f t="shared" si="14"/>
        <v>0</v>
      </c>
      <c r="H81" s="19">
        <f t="shared" si="15"/>
        <v>0</v>
      </c>
      <c r="I81" s="119">
        <v>69</v>
      </c>
      <c r="J81" s="128"/>
      <c r="K81" s="129"/>
      <c r="L81" s="128"/>
      <c r="M81" s="129"/>
      <c r="N81" s="131"/>
      <c r="O81" s="132"/>
    </row>
    <row r="82" spans="1:15" s="4" customFormat="1" ht="24.75" customHeight="1" x14ac:dyDescent="0.45">
      <c r="A82" s="19">
        <f t="shared" si="8"/>
        <v>0</v>
      </c>
      <c r="B82" s="19">
        <f t="shared" si="9"/>
        <v>0</v>
      </c>
      <c r="C82" s="19">
        <f t="shared" si="10"/>
        <v>0</v>
      </c>
      <c r="D82" s="19">
        <f t="shared" si="11"/>
        <v>0</v>
      </c>
      <c r="E82" s="19">
        <f t="shared" si="12"/>
        <v>0</v>
      </c>
      <c r="F82" s="19">
        <f t="shared" si="13"/>
        <v>0</v>
      </c>
      <c r="G82" s="19">
        <f t="shared" si="14"/>
        <v>0</v>
      </c>
      <c r="H82" s="19">
        <f t="shared" si="15"/>
        <v>0</v>
      </c>
      <c r="I82" s="119">
        <v>70</v>
      </c>
      <c r="J82" s="128"/>
      <c r="K82" s="129"/>
      <c r="L82" s="128"/>
      <c r="M82" s="129"/>
      <c r="N82" s="131"/>
      <c r="O82" s="132"/>
    </row>
    <row r="83" spans="1:15" s="4" customFormat="1" ht="24.75" customHeight="1" x14ac:dyDescent="0.45">
      <c r="A83" s="19">
        <f t="shared" si="8"/>
        <v>0</v>
      </c>
      <c r="B83" s="19">
        <f t="shared" si="9"/>
        <v>0</v>
      </c>
      <c r="C83" s="19">
        <f t="shared" si="10"/>
        <v>0</v>
      </c>
      <c r="D83" s="19">
        <f t="shared" si="11"/>
        <v>0</v>
      </c>
      <c r="E83" s="19">
        <f t="shared" si="12"/>
        <v>0</v>
      </c>
      <c r="F83" s="19">
        <f t="shared" si="13"/>
        <v>0</v>
      </c>
      <c r="G83" s="19">
        <f t="shared" si="14"/>
        <v>0</v>
      </c>
      <c r="H83" s="19">
        <f t="shared" si="15"/>
        <v>0</v>
      </c>
      <c r="I83" s="119">
        <v>71</v>
      </c>
      <c r="J83" s="128"/>
      <c r="K83" s="129"/>
      <c r="L83" s="128"/>
      <c r="M83" s="129"/>
      <c r="N83" s="131"/>
      <c r="O83" s="132"/>
    </row>
    <row r="84" spans="1:15" s="4" customFormat="1" ht="25.5" customHeight="1" x14ac:dyDescent="0.45">
      <c r="A84" s="19">
        <f t="shared" si="8"/>
        <v>0</v>
      </c>
      <c r="B84" s="19">
        <f t="shared" si="9"/>
        <v>0</v>
      </c>
      <c r="C84" s="19">
        <f t="shared" si="10"/>
        <v>0</v>
      </c>
      <c r="D84" s="19">
        <f t="shared" si="11"/>
        <v>0</v>
      </c>
      <c r="E84" s="19">
        <f t="shared" si="12"/>
        <v>0</v>
      </c>
      <c r="F84" s="19">
        <f t="shared" si="13"/>
        <v>0</v>
      </c>
      <c r="G84" s="19">
        <f t="shared" si="14"/>
        <v>0</v>
      </c>
      <c r="H84" s="19">
        <f t="shared" si="15"/>
        <v>0</v>
      </c>
      <c r="I84" s="119">
        <v>72</v>
      </c>
      <c r="J84" s="128"/>
      <c r="K84" s="129"/>
      <c r="L84" s="128"/>
      <c r="M84" s="129"/>
      <c r="N84" s="131"/>
      <c r="O84" s="132"/>
    </row>
    <row r="85" spans="1:15" s="4" customFormat="1" ht="25.5" customHeight="1" x14ac:dyDescent="0.45">
      <c r="A85" s="19">
        <f t="shared" si="8"/>
        <v>0</v>
      </c>
      <c r="B85" s="19">
        <f t="shared" si="9"/>
        <v>0</v>
      </c>
      <c r="C85" s="19">
        <f t="shared" si="10"/>
        <v>0</v>
      </c>
      <c r="D85" s="19">
        <f t="shared" si="11"/>
        <v>0</v>
      </c>
      <c r="E85" s="19">
        <f t="shared" si="12"/>
        <v>0</v>
      </c>
      <c r="F85" s="19">
        <f t="shared" si="13"/>
        <v>0</v>
      </c>
      <c r="G85" s="19">
        <f t="shared" si="14"/>
        <v>0</v>
      </c>
      <c r="H85" s="19">
        <f t="shared" si="15"/>
        <v>0</v>
      </c>
      <c r="I85" s="119">
        <v>73</v>
      </c>
      <c r="J85" s="128"/>
      <c r="K85" s="129"/>
      <c r="L85" s="128"/>
      <c r="M85" s="129"/>
      <c r="N85" s="131"/>
      <c r="O85" s="132"/>
    </row>
    <row r="86" spans="1:15" s="4" customFormat="1" ht="25.5" customHeight="1" x14ac:dyDescent="0.45">
      <c r="A86" s="19">
        <f t="shared" si="8"/>
        <v>0</v>
      </c>
      <c r="B86" s="19">
        <f t="shared" si="9"/>
        <v>0</v>
      </c>
      <c r="C86" s="19">
        <f t="shared" si="10"/>
        <v>0</v>
      </c>
      <c r="D86" s="19">
        <f t="shared" si="11"/>
        <v>0</v>
      </c>
      <c r="E86" s="19">
        <f t="shared" si="12"/>
        <v>0</v>
      </c>
      <c r="F86" s="19">
        <f t="shared" si="13"/>
        <v>0</v>
      </c>
      <c r="G86" s="19">
        <f t="shared" si="14"/>
        <v>0</v>
      </c>
      <c r="H86" s="19">
        <f t="shared" si="15"/>
        <v>0</v>
      </c>
      <c r="I86" s="119">
        <v>74</v>
      </c>
      <c r="J86" s="128"/>
      <c r="K86" s="129"/>
      <c r="L86" s="128"/>
      <c r="M86" s="129"/>
      <c r="N86" s="131"/>
      <c r="O86" s="132"/>
    </row>
    <row r="87" spans="1:15" s="4" customFormat="1" ht="25.5" customHeight="1" x14ac:dyDescent="0.45">
      <c r="A87" s="19">
        <f t="shared" si="8"/>
        <v>0</v>
      </c>
      <c r="B87" s="19">
        <f t="shared" si="9"/>
        <v>0</v>
      </c>
      <c r="C87" s="19">
        <f t="shared" si="10"/>
        <v>0</v>
      </c>
      <c r="D87" s="19">
        <f t="shared" si="11"/>
        <v>0</v>
      </c>
      <c r="E87" s="19">
        <f t="shared" si="12"/>
        <v>0</v>
      </c>
      <c r="F87" s="19">
        <f t="shared" si="13"/>
        <v>0</v>
      </c>
      <c r="G87" s="19">
        <f t="shared" si="14"/>
        <v>0</v>
      </c>
      <c r="H87" s="19">
        <f t="shared" si="15"/>
        <v>0</v>
      </c>
      <c r="I87" s="119">
        <v>75</v>
      </c>
      <c r="J87" s="128"/>
      <c r="K87" s="129"/>
      <c r="L87" s="128"/>
      <c r="M87" s="129"/>
      <c r="N87" s="131"/>
      <c r="O87" s="132"/>
    </row>
    <row r="88" spans="1:15" s="4" customFormat="1" ht="25.5" customHeight="1" x14ac:dyDescent="0.45">
      <c r="A88" s="19">
        <f t="shared" si="8"/>
        <v>0</v>
      </c>
      <c r="B88" s="19">
        <f t="shared" si="9"/>
        <v>0</v>
      </c>
      <c r="C88" s="19">
        <f t="shared" si="10"/>
        <v>0</v>
      </c>
      <c r="D88" s="19">
        <f t="shared" si="11"/>
        <v>0</v>
      </c>
      <c r="E88" s="19">
        <f t="shared" si="12"/>
        <v>0</v>
      </c>
      <c r="F88" s="19">
        <f t="shared" si="13"/>
        <v>0</v>
      </c>
      <c r="G88" s="19">
        <f t="shared" si="14"/>
        <v>0</v>
      </c>
      <c r="H88" s="19">
        <f t="shared" si="15"/>
        <v>0</v>
      </c>
      <c r="I88" s="119">
        <v>76</v>
      </c>
      <c r="J88" s="128"/>
      <c r="K88" s="129"/>
      <c r="L88" s="128"/>
      <c r="M88" s="129"/>
      <c r="N88" s="131"/>
      <c r="O88" s="132"/>
    </row>
    <row r="89" spans="1:15" s="4" customFormat="1" ht="25.5" customHeight="1" x14ac:dyDescent="0.45">
      <c r="A89" s="19">
        <f t="shared" si="8"/>
        <v>0</v>
      </c>
      <c r="B89" s="19">
        <f t="shared" si="9"/>
        <v>0</v>
      </c>
      <c r="C89" s="19">
        <f t="shared" si="10"/>
        <v>0</v>
      </c>
      <c r="D89" s="19">
        <f t="shared" si="11"/>
        <v>0</v>
      </c>
      <c r="E89" s="19">
        <f t="shared" si="12"/>
        <v>0</v>
      </c>
      <c r="F89" s="19">
        <f t="shared" si="13"/>
        <v>0</v>
      </c>
      <c r="G89" s="19">
        <f t="shared" si="14"/>
        <v>0</v>
      </c>
      <c r="H89" s="19">
        <f t="shared" si="15"/>
        <v>0</v>
      </c>
      <c r="I89" s="119">
        <v>77</v>
      </c>
      <c r="J89" s="128"/>
      <c r="K89" s="129"/>
      <c r="L89" s="128"/>
      <c r="M89" s="129"/>
      <c r="N89" s="131"/>
      <c r="O89" s="132"/>
    </row>
    <row r="90" spans="1:15" s="4" customFormat="1" ht="25.5" customHeight="1" x14ac:dyDescent="0.45">
      <c r="A90" s="19">
        <f t="shared" si="8"/>
        <v>0</v>
      </c>
      <c r="B90" s="19">
        <f t="shared" si="9"/>
        <v>0</v>
      </c>
      <c r="C90" s="19">
        <f t="shared" si="10"/>
        <v>0</v>
      </c>
      <c r="D90" s="19">
        <f t="shared" si="11"/>
        <v>0</v>
      </c>
      <c r="E90" s="19">
        <f t="shared" si="12"/>
        <v>0</v>
      </c>
      <c r="F90" s="19">
        <f t="shared" si="13"/>
        <v>0</v>
      </c>
      <c r="G90" s="19">
        <f t="shared" si="14"/>
        <v>0</v>
      </c>
      <c r="H90" s="19">
        <f t="shared" si="15"/>
        <v>0</v>
      </c>
      <c r="I90" s="119">
        <v>78</v>
      </c>
      <c r="J90" s="128"/>
      <c r="K90" s="129"/>
      <c r="L90" s="128"/>
      <c r="M90" s="129"/>
      <c r="N90" s="131"/>
      <c r="O90" s="132"/>
    </row>
    <row r="91" spans="1:15" s="4" customFormat="1" ht="25.5" customHeight="1" x14ac:dyDescent="0.45">
      <c r="A91" s="19">
        <f t="shared" si="8"/>
        <v>0</v>
      </c>
      <c r="B91" s="19">
        <f t="shared" si="9"/>
        <v>0</v>
      </c>
      <c r="C91" s="19">
        <f t="shared" si="10"/>
        <v>0</v>
      </c>
      <c r="D91" s="19">
        <f t="shared" si="11"/>
        <v>0</v>
      </c>
      <c r="E91" s="19">
        <f t="shared" si="12"/>
        <v>0</v>
      </c>
      <c r="F91" s="19">
        <f t="shared" si="13"/>
        <v>0</v>
      </c>
      <c r="G91" s="19">
        <f t="shared" si="14"/>
        <v>0</v>
      </c>
      <c r="H91" s="19">
        <f t="shared" si="15"/>
        <v>0</v>
      </c>
      <c r="I91" s="119">
        <v>79</v>
      </c>
      <c r="J91" s="128"/>
      <c r="K91" s="129"/>
      <c r="L91" s="128"/>
      <c r="M91" s="129"/>
      <c r="N91" s="131"/>
      <c r="O91" s="132"/>
    </row>
    <row r="92" spans="1:15" s="4" customFormat="1" ht="25.5" customHeight="1" x14ac:dyDescent="0.45">
      <c r="A92" s="19">
        <f t="shared" si="8"/>
        <v>0</v>
      </c>
      <c r="B92" s="19">
        <f t="shared" si="9"/>
        <v>0</v>
      </c>
      <c r="C92" s="19">
        <f t="shared" si="10"/>
        <v>0</v>
      </c>
      <c r="D92" s="19">
        <f t="shared" si="11"/>
        <v>0</v>
      </c>
      <c r="E92" s="19">
        <f t="shared" si="12"/>
        <v>0</v>
      </c>
      <c r="F92" s="19">
        <f t="shared" si="13"/>
        <v>0</v>
      </c>
      <c r="G92" s="19">
        <f t="shared" si="14"/>
        <v>0</v>
      </c>
      <c r="H92" s="19">
        <f t="shared" si="15"/>
        <v>0</v>
      </c>
      <c r="I92" s="119">
        <v>80</v>
      </c>
      <c r="J92" s="128"/>
      <c r="K92" s="129"/>
      <c r="L92" s="128"/>
      <c r="M92" s="129"/>
      <c r="N92" s="131"/>
      <c r="O92" s="132"/>
    </row>
    <row r="93" spans="1:15" s="4" customFormat="1" ht="25.5" customHeight="1" x14ac:dyDescent="0.45">
      <c r="A93" s="19">
        <f t="shared" si="8"/>
        <v>0</v>
      </c>
      <c r="B93" s="19">
        <f t="shared" si="9"/>
        <v>0</v>
      </c>
      <c r="C93" s="19">
        <f t="shared" si="10"/>
        <v>0</v>
      </c>
      <c r="D93" s="19">
        <f t="shared" si="11"/>
        <v>0</v>
      </c>
      <c r="E93" s="19">
        <f t="shared" si="12"/>
        <v>0</v>
      </c>
      <c r="F93" s="19">
        <f t="shared" si="13"/>
        <v>0</v>
      </c>
      <c r="G93" s="19">
        <f t="shared" si="14"/>
        <v>0</v>
      </c>
      <c r="H93" s="19">
        <f t="shared" si="15"/>
        <v>0</v>
      </c>
      <c r="I93" s="119">
        <v>81</v>
      </c>
      <c r="J93" s="128"/>
      <c r="K93" s="129"/>
      <c r="L93" s="128"/>
      <c r="M93" s="129"/>
      <c r="N93" s="131"/>
      <c r="O93" s="132"/>
    </row>
    <row r="94" spans="1:15" s="4" customFormat="1" ht="25.5" customHeight="1" x14ac:dyDescent="0.45">
      <c r="A94" s="19">
        <f t="shared" si="8"/>
        <v>0</v>
      </c>
      <c r="B94" s="19">
        <f t="shared" si="9"/>
        <v>0</v>
      </c>
      <c r="C94" s="19">
        <f t="shared" si="10"/>
        <v>0</v>
      </c>
      <c r="D94" s="19">
        <f t="shared" si="11"/>
        <v>0</v>
      </c>
      <c r="E94" s="19">
        <f t="shared" si="12"/>
        <v>0</v>
      </c>
      <c r="F94" s="19">
        <f t="shared" si="13"/>
        <v>0</v>
      </c>
      <c r="G94" s="19">
        <f t="shared" si="14"/>
        <v>0</v>
      </c>
      <c r="H94" s="19">
        <f t="shared" si="15"/>
        <v>0</v>
      </c>
      <c r="I94" s="119">
        <v>82</v>
      </c>
      <c r="J94" s="128"/>
      <c r="K94" s="129"/>
      <c r="L94" s="128"/>
      <c r="M94" s="129"/>
      <c r="N94" s="131"/>
      <c r="O94" s="132"/>
    </row>
    <row r="95" spans="1:15" s="4" customFormat="1" ht="25.5" customHeight="1" x14ac:dyDescent="0.45">
      <c r="A95" s="19">
        <f t="shared" si="8"/>
        <v>0</v>
      </c>
      <c r="B95" s="19">
        <f t="shared" si="9"/>
        <v>0</v>
      </c>
      <c r="C95" s="19">
        <f t="shared" si="10"/>
        <v>0</v>
      </c>
      <c r="D95" s="19">
        <f t="shared" si="11"/>
        <v>0</v>
      </c>
      <c r="E95" s="19">
        <f t="shared" si="12"/>
        <v>0</v>
      </c>
      <c r="F95" s="19">
        <f t="shared" si="13"/>
        <v>0</v>
      </c>
      <c r="G95" s="19">
        <f t="shared" si="14"/>
        <v>0</v>
      </c>
      <c r="H95" s="19">
        <f t="shared" si="15"/>
        <v>0</v>
      </c>
      <c r="I95" s="119">
        <v>83</v>
      </c>
      <c r="J95" s="128"/>
      <c r="K95" s="129"/>
      <c r="L95" s="128"/>
      <c r="M95" s="129"/>
      <c r="N95" s="131"/>
      <c r="O95" s="132"/>
    </row>
    <row r="96" spans="1:15" s="4" customFormat="1" ht="25.5" customHeight="1" x14ac:dyDescent="0.45">
      <c r="A96" s="19">
        <f t="shared" si="8"/>
        <v>0</v>
      </c>
      <c r="B96" s="19">
        <f t="shared" si="9"/>
        <v>0</v>
      </c>
      <c r="C96" s="19">
        <f t="shared" si="10"/>
        <v>0</v>
      </c>
      <c r="D96" s="19">
        <f t="shared" si="11"/>
        <v>0</v>
      </c>
      <c r="E96" s="19">
        <f t="shared" si="12"/>
        <v>0</v>
      </c>
      <c r="F96" s="19">
        <f t="shared" si="13"/>
        <v>0</v>
      </c>
      <c r="G96" s="19">
        <f t="shared" si="14"/>
        <v>0</v>
      </c>
      <c r="H96" s="19">
        <f t="shared" si="15"/>
        <v>0</v>
      </c>
      <c r="I96" s="119">
        <v>84</v>
      </c>
      <c r="J96" s="128"/>
      <c r="K96" s="129"/>
      <c r="L96" s="128"/>
      <c r="M96" s="129"/>
      <c r="N96" s="131"/>
      <c r="O96" s="132"/>
    </row>
    <row r="97" spans="1:15" s="4" customFormat="1" ht="25.5" customHeight="1" x14ac:dyDescent="0.45">
      <c r="A97" s="19">
        <f t="shared" si="8"/>
        <v>0</v>
      </c>
      <c r="B97" s="19">
        <f t="shared" si="9"/>
        <v>0</v>
      </c>
      <c r="C97" s="19">
        <f t="shared" si="10"/>
        <v>0</v>
      </c>
      <c r="D97" s="19">
        <f t="shared" si="11"/>
        <v>0</v>
      </c>
      <c r="E97" s="19">
        <f t="shared" si="12"/>
        <v>0</v>
      </c>
      <c r="F97" s="19">
        <f t="shared" si="13"/>
        <v>0</v>
      </c>
      <c r="G97" s="19">
        <f t="shared" si="14"/>
        <v>0</v>
      </c>
      <c r="H97" s="19">
        <f t="shared" si="15"/>
        <v>0</v>
      </c>
      <c r="I97" s="119">
        <v>85</v>
      </c>
      <c r="J97" s="128"/>
      <c r="K97" s="129"/>
      <c r="L97" s="128"/>
      <c r="M97" s="129"/>
      <c r="N97" s="131"/>
      <c r="O97" s="132"/>
    </row>
    <row r="98" spans="1:15" s="4" customFormat="1" ht="25.5" customHeight="1" x14ac:dyDescent="0.45">
      <c r="A98" s="19">
        <f t="shared" si="8"/>
        <v>0</v>
      </c>
      <c r="B98" s="19">
        <f t="shared" si="9"/>
        <v>0</v>
      </c>
      <c r="C98" s="19">
        <f t="shared" si="10"/>
        <v>0</v>
      </c>
      <c r="D98" s="19">
        <f t="shared" si="11"/>
        <v>0</v>
      </c>
      <c r="E98" s="19">
        <f t="shared" si="12"/>
        <v>0</v>
      </c>
      <c r="F98" s="19">
        <f t="shared" si="13"/>
        <v>0</v>
      </c>
      <c r="G98" s="19">
        <f t="shared" si="14"/>
        <v>0</v>
      </c>
      <c r="H98" s="19">
        <f t="shared" si="15"/>
        <v>0</v>
      </c>
      <c r="I98" s="119">
        <v>86</v>
      </c>
      <c r="J98" s="128"/>
      <c r="K98" s="129"/>
      <c r="L98" s="128"/>
      <c r="M98" s="129"/>
      <c r="N98" s="131"/>
      <c r="O98" s="132"/>
    </row>
    <row r="99" spans="1:15" s="4" customFormat="1" ht="25.5" customHeight="1" x14ac:dyDescent="0.45">
      <c r="A99" s="19">
        <f t="shared" si="8"/>
        <v>0</v>
      </c>
      <c r="B99" s="19">
        <f t="shared" si="9"/>
        <v>0</v>
      </c>
      <c r="C99" s="19">
        <f t="shared" si="10"/>
        <v>0</v>
      </c>
      <c r="D99" s="19">
        <f t="shared" si="11"/>
        <v>0</v>
      </c>
      <c r="E99" s="19">
        <f t="shared" si="12"/>
        <v>0</v>
      </c>
      <c r="F99" s="19">
        <f t="shared" si="13"/>
        <v>0</v>
      </c>
      <c r="G99" s="19">
        <f t="shared" si="14"/>
        <v>0</v>
      </c>
      <c r="H99" s="19">
        <f t="shared" si="15"/>
        <v>0</v>
      </c>
      <c r="I99" s="119">
        <v>87</v>
      </c>
      <c r="J99" s="128"/>
      <c r="K99" s="129"/>
      <c r="L99" s="128"/>
      <c r="M99" s="129"/>
      <c r="N99" s="131"/>
      <c r="O99" s="132"/>
    </row>
    <row r="100" spans="1:15" s="4" customFormat="1" ht="25.5" customHeight="1" x14ac:dyDescent="0.45">
      <c r="A100" s="19">
        <f t="shared" si="8"/>
        <v>0</v>
      </c>
      <c r="B100" s="19">
        <f t="shared" si="9"/>
        <v>0</v>
      </c>
      <c r="C100" s="19">
        <f t="shared" si="10"/>
        <v>0</v>
      </c>
      <c r="D100" s="19">
        <f t="shared" si="11"/>
        <v>0</v>
      </c>
      <c r="E100" s="19">
        <f t="shared" si="12"/>
        <v>0</v>
      </c>
      <c r="F100" s="19">
        <f t="shared" si="13"/>
        <v>0</v>
      </c>
      <c r="G100" s="19">
        <f t="shared" si="14"/>
        <v>0</v>
      </c>
      <c r="H100" s="19">
        <f t="shared" si="15"/>
        <v>0</v>
      </c>
      <c r="I100" s="119">
        <v>88</v>
      </c>
      <c r="J100" s="128"/>
      <c r="K100" s="129"/>
      <c r="L100" s="128"/>
      <c r="M100" s="129"/>
      <c r="N100" s="131"/>
      <c r="O100" s="132"/>
    </row>
    <row r="101" spans="1:15" s="4" customFormat="1" ht="25.5" customHeight="1" x14ac:dyDescent="0.45">
      <c r="A101" s="19">
        <f t="shared" si="8"/>
        <v>0</v>
      </c>
      <c r="B101" s="19">
        <f t="shared" si="9"/>
        <v>0</v>
      </c>
      <c r="C101" s="19">
        <f t="shared" si="10"/>
        <v>0</v>
      </c>
      <c r="D101" s="19">
        <f t="shared" si="11"/>
        <v>0</v>
      </c>
      <c r="E101" s="19">
        <f t="shared" si="12"/>
        <v>0</v>
      </c>
      <c r="F101" s="19">
        <f t="shared" si="13"/>
        <v>0</v>
      </c>
      <c r="G101" s="19">
        <f t="shared" si="14"/>
        <v>0</v>
      </c>
      <c r="H101" s="19">
        <f t="shared" si="15"/>
        <v>0</v>
      </c>
      <c r="I101" s="119">
        <v>89</v>
      </c>
      <c r="J101" s="128"/>
      <c r="K101" s="129"/>
      <c r="L101" s="128"/>
      <c r="M101" s="129"/>
      <c r="N101" s="131"/>
      <c r="O101" s="132"/>
    </row>
    <row r="102" spans="1:15" s="4" customFormat="1" ht="25.5" customHeight="1" x14ac:dyDescent="0.45">
      <c r="A102" s="19">
        <f t="shared" si="8"/>
        <v>0</v>
      </c>
      <c r="B102" s="19">
        <f t="shared" si="9"/>
        <v>0</v>
      </c>
      <c r="C102" s="19">
        <f t="shared" si="10"/>
        <v>0</v>
      </c>
      <c r="D102" s="19">
        <f t="shared" si="11"/>
        <v>0</v>
      </c>
      <c r="E102" s="19">
        <f t="shared" si="12"/>
        <v>0</v>
      </c>
      <c r="F102" s="19">
        <f t="shared" si="13"/>
        <v>0</v>
      </c>
      <c r="G102" s="19">
        <f t="shared" si="14"/>
        <v>0</v>
      </c>
      <c r="H102" s="19">
        <f t="shared" si="15"/>
        <v>0</v>
      </c>
      <c r="I102" s="119">
        <v>90</v>
      </c>
      <c r="J102" s="128"/>
      <c r="K102" s="129"/>
      <c r="L102" s="128"/>
      <c r="M102" s="129"/>
      <c r="N102" s="131"/>
      <c r="O102" s="132"/>
    </row>
    <row r="103" spans="1:15" s="4" customFormat="1" ht="25.5" customHeight="1" x14ac:dyDescent="0.45">
      <c r="A103" s="19">
        <f t="shared" si="8"/>
        <v>0</v>
      </c>
      <c r="B103" s="19">
        <f t="shared" si="9"/>
        <v>0</v>
      </c>
      <c r="C103" s="19">
        <f t="shared" si="10"/>
        <v>0</v>
      </c>
      <c r="D103" s="19">
        <f t="shared" si="11"/>
        <v>0</v>
      </c>
      <c r="E103" s="19">
        <f t="shared" si="12"/>
        <v>0</v>
      </c>
      <c r="F103" s="19">
        <f t="shared" si="13"/>
        <v>0</v>
      </c>
      <c r="G103" s="19">
        <f t="shared" si="14"/>
        <v>0</v>
      </c>
      <c r="H103" s="19">
        <f t="shared" si="15"/>
        <v>0</v>
      </c>
      <c r="I103" s="119">
        <v>91</v>
      </c>
      <c r="J103" s="128"/>
      <c r="K103" s="129"/>
      <c r="L103" s="128"/>
      <c r="M103" s="129"/>
      <c r="N103" s="131"/>
      <c r="O103" s="132"/>
    </row>
    <row r="104" spans="1:15" s="5" customFormat="1" ht="25.5" customHeight="1" x14ac:dyDescent="0.45">
      <c r="A104" s="19">
        <f t="shared" si="8"/>
        <v>0</v>
      </c>
      <c r="B104" s="19">
        <f t="shared" si="9"/>
        <v>0</v>
      </c>
      <c r="C104" s="19">
        <f t="shared" si="10"/>
        <v>0</v>
      </c>
      <c r="D104" s="19">
        <f t="shared" si="11"/>
        <v>0</v>
      </c>
      <c r="E104" s="19">
        <f t="shared" si="12"/>
        <v>0</v>
      </c>
      <c r="F104" s="19">
        <f t="shared" si="13"/>
        <v>0</v>
      </c>
      <c r="G104" s="19">
        <f t="shared" si="14"/>
        <v>0</v>
      </c>
      <c r="H104" s="19">
        <f t="shared" si="15"/>
        <v>0</v>
      </c>
      <c r="I104" s="119">
        <v>92</v>
      </c>
      <c r="J104" s="128"/>
      <c r="K104" s="129"/>
      <c r="L104" s="128"/>
      <c r="M104" s="129"/>
      <c r="N104" s="131"/>
      <c r="O104" s="132"/>
    </row>
    <row r="105" spans="1:15" s="5" customFormat="1" ht="25.5" customHeight="1" x14ac:dyDescent="0.45">
      <c r="A105" s="19">
        <f t="shared" si="8"/>
        <v>0</v>
      </c>
      <c r="B105" s="19">
        <f t="shared" si="9"/>
        <v>0</v>
      </c>
      <c r="C105" s="19">
        <f t="shared" si="10"/>
        <v>0</v>
      </c>
      <c r="D105" s="19">
        <f t="shared" si="11"/>
        <v>0</v>
      </c>
      <c r="E105" s="19">
        <f t="shared" si="12"/>
        <v>0</v>
      </c>
      <c r="F105" s="19">
        <f t="shared" si="13"/>
        <v>0</v>
      </c>
      <c r="G105" s="19">
        <f t="shared" si="14"/>
        <v>0</v>
      </c>
      <c r="H105" s="19">
        <f t="shared" si="15"/>
        <v>0</v>
      </c>
      <c r="I105" s="119">
        <v>93</v>
      </c>
      <c r="J105" s="128"/>
      <c r="K105" s="129"/>
      <c r="L105" s="128"/>
      <c r="M105" s="129"/>
      <c r="N105" s="131"/>
      <c r="O105" s="132"/>
    </row>
    <row r="106" spans="1:15" s="4" customFormat="1" ht="25.5" customHeight="1" x14ac:dyDescent="0.45">
      <c r="A106" s="19">
        <f t="shared" si="8"/>
        <v>0</v>
      </c>
      <c r="B106" s="19">
        <f t="shared" si="9"/>
        <v>0</v>
      </c>
      <c r="C106" s="19">
        <f t="shared" si="10"/>
        <v>0</v>
      </c>
      <c r="D106" s="19">
        <f t="shared" si="11"/>
        <v>0</v>
      </c>
      <c r="E106" s="19">
        <f t="shared" si="12"/>
        <v>0</v>
      </c>
      <c r="F106" s="19">
        <f t="shared" si="13"/>
        <v>0</v>
      </c>
      <c r="G106" s="19">
        <f t="shared" si="14"/>
        <v>0</v>
      </c>
      <c r="H106" s="19">
        <f t="shared" si="15"/>
        <v>0</v>
      </c>
      <c r="I106" s="119">
        <v>94</v>
      </c>
      <c r="J106" s="128"/>
      <c r="K106" s="129"/>
      <c r="L106" s="128"/>
      <c r="M106" s="129"/>
      <c r="N106" s="131"/>
      <c r="O106" s="132"/>
    </row>
    <row r="107" spans="1:15" s="5" customFormat="1" ht="25.5" customHeight="1" x14ac:dyDescent="0.45">
      <c r="A107" s="19">
        <f t="shared" si="8"/>
        <v>0</v>
      </c>
      <c r="B107" s="19">
        <f t="shared" si="9"/>
        <v>0</v>
      </c>
      <c r="C107" s="19">
        <f t="shared" si="10"/>
        <v>0</v>
      </c>
      <c r="D107" s="19">
        <f t="shared" si="11"/>
        <v>0</v>
      </c>
      <c r="E107" s="19">
        <f t="shared" si="12"/>
        <v>0</v>
      </c>
      <c r="F107" s="19">
        <f t="shared" si="13"/>
        <v>0</v>
      </c>
      <c r="G107" s="19">
        <f t="shared" si="14"/>
        <v>0</v>
      </c>
      <c r="H107" s="19">
        <f t="shared" si="15"/>
        <v>0</v>
      </c>
      <c r="I107" s="119">
        <v>95</v>
      </c>
      <c r="J107" s="128"/>
      <c r="K107" s="129"/>
      <c r="L107" s="128"/>
      <c r="M107" s="129"/>
      <c r="N107" s="131"/>
      <c r="O107" s="132"/>
    </row>
    <row r="108" spans="1:15" s="5" customFormat="1" ht="25.5" customHeight="1" x14ac:dyDescent="0.45">
      <c r="A108" s="19">
        <f t="shared" si="8"/>
        <v>0</v>
      </c>
      <c r="B108" s="19">
        <f t="shared" si="9"/>
        <v>0</v>
      </c>
      <c r="C108" s="19">
        <f t="shared" si="10"/>
        <v>0</v>
      </c>
      <c r="D108" s="19">
        <f t="shared" si="11"/>
        <v>0</v>
      </c>
      <c r="E108" s="19">
        <f t="shared" si="12"/>
        <v>0</v>
      </c>
      <c r="F108" s="19">
        <f t="shared" si="13"/>
        <v>0</v>
      </c>
      <c r="G108" s="19">
        <f t="shared" si="14"/>
        <v>0</v>
      </c>
      <c r="H108" s="19">
        <f t="shared" si="15"/>
        <v>0</v>
      </c>
      <c r="I108" s="119">
        <v>96</v>
      </c>
      <c r="J108" s="128"/>
      <c r="K108" s="129"/>
      <c r="L108" s="128"/>
      <c r="M108" s="129"/>
      <c r="N108" s="131"/>
      <c r="O108" s="132"/>
    </row>
    <row r="109" spans="1:15" s="4" customFormat="1" ht="25.5" customHeight="1" x14ac:dyDescent="0.45">
      <c r="A109" s="19">
        <f t="shared" si="8"/>
        <v>0</v>
      </c>
      <c r="B109" s="19">
        <f t="shared" si="9"/>
        <v>0</v>
      </c>
      <c r="C109" s="19">
        <f t="shared" si="10"/>
        <v>0</v>
      </c>
      <c r="D109" s="19">
        <f t="shared" si="11"/>
        <v>0</v>
      </c>
      <c r="E109" s="19">
        <f t="shared" si="12"/>
        <v>0</v>
      </c>
      <c r="F109" s="19">
        <f t="shared" si="13"/>
        <v>0</v>
      </c>
      <c r="G109" s="19">
        <f t="shared" si="14"/>
        <v>0</v>
      </c>
      <c r="H109" s="19">
        <f t="shared" si="15"/>
        <v>0</v>
      </c>
      <c r="I109" s="119">
        <v>97</v>
      </c>
      <c r="J109" s="128"/>
      <c r="K109" s="129"/>
      <c r="L109" s="128"/>
      <c r="M109" s="129"/>
      <c r="N109" s="131"/>
      <c r="O109" s="132"/>
    </row>
    <row r="110" spans="1:15" s="4" customFormat="1" ht="25.5" customHeight="1" x14ac:dyDescent="0.45">
      <c r="A110" s="19">
        <f t="shared" si="8"/>
        <v>0</v>
      </c>
      <c r="B110" s="19">
        <f t="shared" si="9"/>
        <v>0</v>
      </c>
      <c r="C110" s="19">
        <f t="shared" si="10"/>
        <v>0</v>
      </c>
      <c r="D110" s="19">
        <f t="shared" si="11"/>
        <v>0</v>
      </c>
      <c r="E110" s="19">
        <f t="shared" si="12"/>
        <v>0</v>
      </c>
      <c r="F110" s="19">
        <f t="shared" si="13"/>
        <v>0</v>
      </c>
      <c r="G110" s="19">
        <f t="shared" si="14"/>
        <v>0</v>
      </c>
      <c r="H110" s="19">
        <f t="shared" si="15"/>
        <v>0</v>
      </c>
      <c r="I110" s="119">
        <v>98</v>
      </c>
      <c r="J110" s="128"/>
      <c r="K110" s="129"/>
      <c r="L110" s="128"/>
      <c r="M110" s="129"/>
      <c r="N110" s="131"/>
      <c r="O110" s="132"/>
    </row>
    <row r="111" spans="1:15" s="4" customFormat="1" ht="25.5" customHeight="1" x14ac:dyDescent="0.45">
      <c r="A111" s="19">
        <f t="shared" si="8"/>
        <v>0</v>
      </c>
      <c r="B111" s="19">
        <f t="shared" si="9"/>
        <v>0</v>
      </c>
      <c r="C111" s="19">
        <f t="shared" si="10"/>
        <v>0</v>
      </c>
      <c r="D111" s="19">
        <f t="shared" si="11"/>
        <v>0</v>
      </c>
      <c r="E111" s="19">
        <f t="shared" si="12"/>
        <v>0</v>
      </c>
      <c r="F111" s="19">
        <f t="shared" si="13"/>
        <v>0</v>
      </c>
      <c r="G111" s="19">
        <f t="shared" si="14"/>
        <v>0</v>
      </c>
      <c r="H111" s="19">
        <f t="shared" si="15"/>
        <v>0</v>
      </c>
      <c r="I111" s="119">
        <v>99</v>
      </c>
      <c r="J111" s="128"/>
      <c r="K111" s="129"/>
      <c r="L111" s="128"/>
      <c r="M111" s="129"/>
      <c r="N111" s="131"/>
      <c r="O111" s="132"/>
    </row>
    <row r="112" spans="1:15" s="4" customFormat="1" ht="25.5" customHeight="1" x14ac:dyDescent="0.45">
      <c r="A112" s="19">
        <f t="shared" si="8"/>
        <v>0</v>
      </c>
      <c r="B112" s="19">
        <f t="shared" si="9"/>
        <v>0</v>
      </c>
      <c r="C112" s="19">
        <f t="shared" si="10"/>
        <v>0</v>
      </c>
      <c r="D112" s="19">
        <f t="shared" si="11"/>
        <v>0</v>
      </c>
      <c r="E112" s="19">
        <f t="shared" si="12"/>
        <v>0</v>
      </c>
      <c r="F112" s="19">
        <f t="shared" si="13"/>
        <v>0</v>
      </c>
      <c r="G112" s="19">
        <f t="shared" si="14"/>
        <v>0</v>
      </c>
      <c r="H112" s="19">
        <f t="shared" si="15"/>
        <v>0</v>
      </c>
      <c r="I112" s="120">
        <v>100</v>
      </c>
      <c r="J112" s="133"/>
      <c r="K112" s="134"/>
      <c r="L112" s="133"/>
      <c r="M112" s="134"/>
      <c r="N112" s="135"/>
      <c r="O112" s="134"/>
    </row>
    <row r="113" spans="12:12" x14ac:dyDescent="0.45">
      <c r="L113" s="2"/>
    </row>
    <row r="114" spans="12:12" x14ac:dyDescent="0.45">
      <c r="L114" s="2"/>
    </row>
    <row r="115" spans="12:12" x14ac:dyDescent="0.45">
      <c r="L115" s="2"/>
    </row>
    <row r="116" spans="12:12" x14ac:dyDescent="0.45">
      <c r="L116" s="2"/>
    </row>
    <row r="117" spans="12:12" x14ac:dyDescent="0.45">
      <c r="L117" s="2"/>
    </row>
    <row r="118" spans="12:12" x14ac:dyDescent="0.45">
      <c r="L118" s="2"/>
    </row>
    <row r="119" spans="12:12" x14ac:dyDescent="0.45">
      <c r="L119" s="2"/>
    </row>
    <row r="120" spans="12:12" x14ac:dyDescent="0.45">
      <c r="L120" s="2"/>
    </row>
    <row r="121" spans="12:12" x14ac:dyDescent="0.45">
      <c r="L121" s="2"/>
    </row>
  </sheetData>
  <sheetProtection sheet="1" objects="1" scenarios="1"/>
  <mergeCells count="5">
    <mergeCell ref="J5:K5"/>
    <mergeCell ref="J9:K9"/>
    <mergeCell ref="J3:K3"/>
    <mergeCell ref="J7:K7"/>
    <mergeCell ref="I1:O1"/>
  </mergeCells>
  <phoneticPr fontId="3"/>
  <conditionalFormatting sqref="L3">
    <cfRule type="cellIs" dxfId="6" priority="4" operator="equal">
      <formula>0</formula>
    </cfRule>
  </conditionalFormatting>
  <conditionalFormatting sqref="L9">
    <cfRule type="cellIs" dxfId="5" priority="1" operator="equal">
      <formula>0</formula>
    </cfRule>
  </conditionalFormatting>
  <conditionalFormatting sqref="L5">
    <cfRule type="cellIs" dxfId="4" priority="3" operator="equal">
      <formula>0</formula>
    </cfRule>
  </conditionalFormatting>
  <conditionalFormatting sqref="L7">
    <cfRule type="cellIs" dxfId="3" priority="2" operator="equal">
      <formula>0</formula>
    </cfRule>
  </conditionalFormatting>
  <dataValidations count="6">
    <dataValidation type="list" allowBlank="1" showInputMessage="1" showErrorMessage="1" sqref="K12:K112" xr:uid="{00000000-0002-0000-0100-000000000000}">
      <formula1>"男,女"</formula1>
    </dataValidation>
    <dataValidation type="list" allowBlank="1" showInputMessage="1" showErrorMessage="1" sqref="J12:J112" xr:uid="{00000000-0002-0000-0100-000001000000}">
      <formula1>"初,二,三,四,五,六,"</formula1>
    </dataValidation>
    <dataValidation type="list" allowBlank="1" showInputMessage="1" showErrorMessage="1" sqref="N12:N112" xr:uid="{00000000-0002-0000-0100-000002000000}">
      <formula1>"中学生,高校生,大学生,警察,会社員,教員,自衛官,その他"</formula1>
    </dataValidation>
    <dataValidation type="list" allowBlank="1" showInputMessage="1" showErrorMessage="1" sqref="L3" xr:uid="{00000000-0002-0000-0100-000003000000}">
      <formula1>"高島,大津,草津栗東,守山野洲,鹿深,近江八幡蒲生,東近江,彦根,長浜米原東浅井,伊香,警察,実業団"</formula1>
    </dataValidation>
    <dataValidation imeMode="halfAlpha" allowBlank="1" showInputMessage="1" showErrorMessage="1" sqref="L4:L9" xr:uid="{00000000-0002-0000-0100-000004000000}"/>
    <dataValidation type="list" allowBlank="1" showInputMessage="1" showErrorMessage="1" sqref="O12:O112" xr:uid="{00000000-0002-0000-0100-000005000000}">
      <formula1>"６月,９月,12月,2月,不明"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0"/>
  <sheetViews>
    <sheetView showGridLines="0" view="pageBreakPreview" topLeftCell="A7" zoomScale="90" zoomScaleNormal="100" zoomScaleSheetLayoutView="90" workbookViewId="0">
      <selection activeCell="E21" sqref="E21"/>
    </sheetView>
  </sheetViews>
  <sheetFormatPr defaultColWidth="9" defaultRowHeight="13.8" x14ac:dyDescent="0.45"/>
  <cols>
    <col min="1" max="1" width="6.69921875" style="15" customWidth="1"/>
    <col min="2" max="7" width="11.69921875" style="15" customWidth="1"/>
    <col min="8" max="8" width="7.59765625" style="15" customWidth="1"/>
    <col min="9" max="9" width="10" style="15" customWidth="1"/>
    <col min="10" max="16384" width="9" style="15"/>
  </cols>
  <sheetData>
    <row r="2" spans="1:8" ht="25.5" customHeight="1" x14ac:dyDescent="0.45">
      <c r="A2" s="145" t="s">
        <v>38</v>
      </c>
      <c r="B2" s="145"/>
      <c r="C2" s="145"/>
      <c r="D2" s="145"/>
      <c r="E2" s="145"/>
      <c r="F2" s="145"/>
      <c r="G2" s="145"/>
      <c r="H2" s="145"/>
    </row>
    <row r="3" spans="1:8" x14ac:dyDescent="0.45">
      <c r="C3" s="21"/>
    </row>
    <row r="4" spans="1:8" ht="21.75" customHeight="1" x14ac:dyDescent="0.45">
      <c r="B4" s="111" t="s">
        <v>91</v>
      </c>
      <c r="C4" s="151" t="str">
        <f>IF(入力シート!L3="","",入力シート!L3)</f>
        <v/>
      </c>
      <c r="D4" s="151"/>
      <c r="E4" s="36" t="s">
        <v>30</v>
      </c>
      <c r="F4" s="150" t="str">
        <f>IF(入力シート!L5="","",入力シート!L5)</f>
        <v/>
      </c>
      <c r="G4" s="150"/>
    </row>
    <row r="5" spans="1:8" ht="9.75" customHeight="1" x14ac:dyDescent="0.45">
      <c r="C5" s="37"/>
      <c r="D5" s="37"/>
      <c r="E5" s="38"/>
      <c r="F5" s="39"/>
      <c r="G5" s="40"/>
      <c r="H5" s="22"/>
    </row>
    <row r="6" spans="1:8" ht="21.75" customHeight="1" x14ac:dyDescent="0.45">
      <c r="B6" s="36" t="s">
        <v>31</v>
      </c>
      <c r="C6" s="150" t="str">
        <f>IF(入力シート!L7="","",入力シート!L7)</f>
        <v/>
      </c>
      <c r="D6" s="150"/>
      <c r="E6" s="111" t="s">
        <v>44</v>
      </c>
      <c r="F6" s="150" t="str">
        <f>IF(入力シート!L9="","",入力シート!L9)</f>
        <v/>
      </c>
      <c r="G6" s="150"/>
      <c r="H6" s="22"/>
    </row>
    <row r="7" spans="1:8" s="42" customFormat="1" ht="11.25" customHeight="1" x14ac:dyDescent="0.45">
      <c r="B7" s="8"/>
      <c r="C7" s="40"/>
      <c r="D7" s="40"/>
      <c r="E7" s="36"/>
      <c r="F7" s="40"/>
      <c r="G7" s="40"/>
      <c r="H7" s="22"/>
    </row>
    <row r="8" spans="1:8" ht="19.5" customHeight="1" x14ac:dyDescent="0.45">
      <c r="B8" s="24" t="s">
        <v>36</v>
      </c>
    </row>
    <row r="9" spans="1:8" ht="28.5" customHeight="1" x14ac:dyDescent="0.45">
      <c r="B9" s="50"/>
      <c r="C9" s="51" t="s">
        <v>10</v>
      </c>
      <c r="D9" s="48" t="s">
        <v>11</v>
      </c>
      <c r="E9" s="152" t="s">
        <v>46</v>
      </c>
      <c r="F9" s="153"/>
      <c r="G9" s="10"/>
    </row>
    <row r="10" spans="1:8" ht="28.5" customHeight="1" x14ac:dyDescent="0.45">
      <c r="B10" s="12" t="s">
        <v>12</v>
      </c>
      <c r="C10" s="14">
        <f>COUNTIF(入力シート!$H$13:$H$112,11)</f>
        <v>0</v>
      </c>
      <c r="D10" s="52">
        <f>COUNTIF(入力シート!$H$13:$H$112,15)</f>
        <v>0</v>
      </c>
      <c r="E10" s="154">
        <f>SUM(C10:D10)</f>
        <v>0</v>
      </c>
      <c r="F10" s="155"/>
      <c r="G10" s="10"/>
    </row>
    <row r="11" spans="1:8" ht="28.5" customHeight="1" x14ac:dyDescent="0.45">
      <c r="B11" s="13" t="s">
        <v>13</v>
      </c>
      <c r="C11" s="14">
        <f>COUNTIF(入力シート!$H$13:$H$112,21)</f>
        <v>0</v>
      </c>
      <c r="D11" s="16">
        <f>COUNTIF(入力シート!$H$13:$H$112,25)</f>
        <v>0</v>
      </c>
      <c r="E11" s="156">
        <f>SUM(C11:D11)</f>
        <v>0</v>
      </c>
      <c r="F11" s="157"/>
      <c r="G11" s="10"/>
    </row>
    <row r="12" spans="1:8" ht="28.5" customHeight="1" x14ac:dyDescent="0.45">
      <c r="B12" s="13" t="s">
        <v>14</v>
      </c>
      <c r="C12" s="14">
        <f>COUNTIF(入力シート!$H$13:$H$112,31)</f>
        <v>0</v>
      </c>
      <c r="D12" s="16">
        <f>COUNTIF(入力シート!$H$13:$H$112,35)</f>
        <v>0</v>
      </c>
      <c r="E12" s="156">
        <f>SUM(C12:D12)</f>
        <v>0</v>
      </c>
      <c r="F12" s="157"/>
      <c r="G12" s="10"/>
    </row>
    <row r="13" spans="1:8" ht="28.5" customHeight="1" x14ac:dyDescent="0.45">
      <c r="B13" s="13" t="s">
        <v>15</v>
      </c>
      <c r="C13" s="14">
        <f>COUNTIF(入力シート!$H$13:$H$112,41)</f>
        <v>0</v>
      </c>
      <c r="D13" s="16">
        <f>COUNTIF(入力シート!$H$13:$H$112,45)</f>
        <v>0</v>
      </c>
      <c r="E13" s="156">
        <f>SUM(C13:D13)</f>
        <v>0</v>
      </c>
      <c r="F13" s="157"/>
      <c r="G13" s="10"/>
    </row>
    <row r="14" spans="1:8" ht="28.5" customHeight="1" x14ac:dyDescent="0.45">
      <c r="B14" s="44" t="s">
        <v>16</v>
      </c>
      <c r="C14" s="11">
        <f>COUNTIF(入力シート!$H$13:$H$112,51)</f>
        <v>0</v>
      </c>
      <c r="D14" s="17">
        <f>COUNTIF(入力シート!$H$13:$H$112,55)</f>
        <v>0</v>
      </c>
      <c r="E14" s="158">
        <f>SUM(C14:D14)</f>
        <v>0</v>
      </c>
      <c r="F14" s="159"/>
      <c r="G14" s="10"/>
    </row>
    <row r="15" spans="1:8" ht="28.5" customHeight="1" x14ac:dyDescent="0.45">
      <c r="B15" s="164" t="s">
        <v>45</v>
      </c>
      <c r="C15" s="165"/>
      <c r="D15" s="166"/>
      <c r="E15" s="164">
        <f>SUM(E10:E14)</f>
        <v>0</v>
      </c>
      <c r="F15" s="166"/>
      <c r="G15" s="10"/>
    </row>
    <row r="16" spans="1:8" ht="28.5" customHeight="1" x14ac:dyDescent="0.45">
      <c r="D16" s="10"/>
      <c r="E16" s="10"/>
      <c r="F16" s="10"/>
      <c r="G16" s="10"/>
    </row>
    <row r="17" spans="1:8" ht="29.25" customHeight="1" thickBot="1" x14ac:dyDescent="0.5">
      <c r="B17" s="24" t="s">
        <v>37</v>
      </c>
    </row>
    <row r="18" spans="1:8" s="43" customFormat="1" ht="29.25" customHeight="1" thickTop="1" thickBot="1" x14ac:dyDescent="0.5">
      <c r="B18" s="161" t="s">
        <v>28</v>
      </c>
      <c r="C18" s="162"/>
      <c r="D18" s="49">
        <f>D26+F26</f>
        <v>0</v>
      </c>
    </row>
    <row r="19" spans="1:8" ht="28.5" customHeight="1" thickTop="1" x14ac:dyDescent="0.45">
      <c r="B19" s="146"/>
      <c r="C19" s="148" t="s">
        <v>40</v>
      </c>
      <c r="D19" s="149"/>
      <c r="E19" s="148" t="s">
        <v>41</v>
      </c>
      <c r="F19" s="149"/>
      <c r="G19" s="160" t="s">
        <v>9</v>
      </c>
      <c r="H19" s="10"/>
    </row>
    <row r="20" spans="1:8" ht="28.5" customHeight="1" x14ac:dyDescent="0.45">
      <c r="B20" s="147"/>
      <c r="C20" s="11" t="s">
        <v>10</v>
      </c>
      <c r="D20" s="17" t="s">
        <v>11</v>
      </c>
      <c r="E20" s="11" t="s">
        <v>10</v>
      </c>
      <c r="F20" s="17" t="s">
        <v>11</v>
      </c>
      <c r="G20" s="159"/>
      <c r="H20" s="10"/>
    </row>
    <row r="21" spans="1:8" ht="28.5" customHeight="1" x14ac:dyDescent="0.45">
      <c r="B21" s="12" t="s">
        <v>12</v>
      </c>
      <c r="C21" s="45">
        <f>C10*21650</f>
        <v>0</v>
      </c>
      <c r="D21" s="26">
        <f>D10*21650</f>
        <v>0</v>
      </c>
      <c r="E21" s="45">
        <f>C10*2000</f>
        <v>0</v>
      </c>
      <c r="F21" s="53">
        <f>D10*2000</f>
        <v>0</v>
      </c>
      <c r="G21" s="27">
        <f>SUM(C21:F21)</f>
        <v>0</v>
      </c>
      <c r="H21" s="10"/>
    </row>
    <row r="22" spans="1:8" ht="28.5" customHeight="1" x14ac:dyDescent="0.45">
      <c r="B22" s="13" t="s">
        <v>13</v>
      </c>
      <c r="C22" s="25">
        <f>C11*20300</f>
        <v>0</v>
      </c>
      <c r="D22" s="26">
        <f>D11*20300</f>
        <v>0</v>
      </c>
      <c r="E22" s="25">
        <f t="shared" ref="E22:F22" si="0">C11*2000</f>
        <v>0</v>
      </c>
      <c r="F22" s="27">
        <f t="shared" si="0"/>
        <v>0</v>
      </c>
      <c r="G22" s="27">
        <f t="shared" ref="G22:G25" si="1">SUM(C22:F22)</f>
        <v>0</v>
      </c>
      <c r="H22" s="10"/>
    </row>
    <row r="23" spans="1:8" ht="28.5" customHeight="1" x14ac:dyDescent="0.45">
      <c r="B23" s="13" t="s">
        <v>14</v>
      </c>
      <c r="C23" s="25">
        <f>C12*23950</f>
        <v>0</v>
      </c>
      <c r="D23" s="26">
        <f>D12*23950</f>
        <v>0</v>
      </c>
      <c r="E23" s="25">
        <f>C12*3000</f>
        <v>0</v>
      </c>
      <c r="F23" s="27">
        <f>D12*3000</f>
        <v>0</v>
      </c>
      <c r="G23" s="27">
        <f t="shared" si="1"/>
        <v>0</v>
      </c>
      <c r="H23" s="10"/>
    </row>
    <row r="24" spans="1:8" ht="28.5" customHeight="1" x14ac:dyDescent="0.45">
      <c r="B24" s="13" t="s">
        <v>15</v>
      </c>
      <c r="C24" s="25">
        <f>C13*31850</f>
        <v>0</v>
      </c>
      <c r="D24" s="26">
        <f>D13*31850</f>
        <v>0</v>
      </c>
      <c r="E24" s="25">
        <f>C13*4000</f>
        <v>0</v>
      </c>
      <c r="F24" s="27">
        <f>D13*4000</f>
        <v>0</v>
      </c>
      <c r="G24" s="27">
        <f t="shared" si="1"/>
        <v>0</v>
      </c>
      <c r="H24" s="10"/>
    </row>
    <row r="25" spans="1:8" ht="28.5" customHeight="1" thickBot="1" x14ac:dyDescent="0.5">
      <c r="B25" s="44" t="s">
        <v>16</v>
      </c>
      <c r="C25" s="55">
        <f>C14*53200</f>
        <v>0</v>
      </c>
      <c r="D25" s="56">
        <f>D14*53200</f>
        <v>0</v>
      </c>
      <c r="E25" s="55">
        <f>C14*5000</f>
        <v>0</v>
      </c>
      <c r="F25" s="59">
        <f>D14*5000</f>
        <v>0</v>
      </c>
      <c r="G25" s="46">
        <f t="shared" si="1"/>
        <v>0</v>
      </c>
      <c r="H25" s="10"/>
    </row>
    <row r="26" spans="1:8" ht="35.25" customHeight="1" thickTop="1" thickBot="1" x14ac:dyDescent="0.5">
      <c r="B26" s="54"/>
      <c r="C26" s="57" t="s">
        <v>42</v>
      </c>
      <c r="D26" s="58">
        <f>C21+C22+C23+C24+C25+D21+D22+D23+D24+D25</f>
        <v>0</v>
      </c>
      <c r="E26" s="60" t="s">
        <v>43</v>
      </c>
      <c r="F26" s="49">
        <f>E21+E22+E23+E24+E25+F21+F22+F23+F24+F25</f>
        <v>0</v>
      </c>
      <c r="H26" s="23"/>
    </row>
    <row r="27" spans="1:8" s="29" customFormat="1" ht="16.5" customHeight="1" thickTop="1" x14ac:dyDescent="0.45">
      <c r="E27" s="10"/>
      <c r="F27" s="10"/>
      <c r="G27" s="30"/>
      <c r="H27" s="10"/>
    </row>
    <row r="28" spans="1:8" s="43" customFormat="1" ht="23.25" customHeight="1" x14ac:dyDescent="0.45">
      <c r="A28" s="163" t="s">
        <v>95</v>
      </c>
      <c r="B28" s="163"/>
      <c r="C28" s="163"/>
      <c r="D28" s="163"/>
      <c r="E28" s="163"/>
      <c r="F28" s="163"/>
      <c r="G28" s="163"/>
      <c r="H28" s="163"/>
    </row>
    <row r="29" spans="1:8" ht="23.25" customHeight="1" x14ac:dyDescent="0.45">
      <c r="A29" s="163" t="s">
        <v>96</v>
      </c>
      <c r="B29" s="163"/>
      <c r="C29" s="163"/>
      <c r="D29" s="163"/>
      <c r="E29" s="163"/>
      <c r="F29" s="163"/>
      <c r="G29" s="163"/>
      <c r="H29" s="163"/>
    </row>
    <row r="30" spans="1:8" s="28" customFormat="1" ht="23.25" customHeight="1" x14ac:dyDescent="0.45">
      <c r="A30" s="145" t="s">
        <v>29</v>
      </c>
      <c r="B30" s="145"/>
      <c r="C30" s="145"/>
      <c r="D30" s="145"/>
      <c r="E30" s="145"/>
      <c r="F30" s="145"/>
      <c r="G30" s="145"/>
      <c r="H30" s="145"/>
    </row>
  </sheetData>
  <sheetProtection sheet="1" objects="1" scenarios="1"/>
  <mergeCells count="21">
    <mergeCell ref="A30:H30"/>
    <mergeCell ref="G19:G20"/>
    <mergeCell ref="B18:C18"/>
    <mergeCell ref="A29:H29"/>
    <mergeCell ref="B15:D15"/>
    <mergeCell ref="E15:F15"/>
    <mergeCell ref="A28:H28"/>
    <mergeCell ref="A2:H2"/>
    <mergeCell ref="B19:B20"/>
    <mergeCell ref="C19:D19"/>
    <mergeCell ref="E19:F19"/>
    <mergeCell ref="F4:G4"/>
    <mergeCell ref="F6:G6"/>
    <mergeCell ref="C4:D4"/>
    <mergeCell ref="C6:D6"/>
    <mergeCell ref="E9:F9"/>
    <mergeCell ref="E10:F10"/>
    <mergeCell ref="E11:F11"/>
    <mergeCell ref="E12:F12"/>
    <mergeCell ref="E13:F13"/>
    <mergeCell ref="E14:F14"/>
  </mergeCells>
  <phoneticPr fontId="3"/>
  <conditionalFormatting sqref="C4:D4 C6">
    <cfRule type="cellIs" dxfId="2" priority="6" operator="equal">
      <formula>0</formula>
    </cfRule>
  </conditionalFormatting>
  <conditionalFormatting sqref="F6">
    <cfRule type="cellIs" dxfId="1" priority="2" operator="equal">
      <formula>0</formula>
    </cfRule>
  </conditionalFormatting>
  <conditionalFormatting sqref="F4">
    <cfRule type="cellIs" dxfId="0" priority="3" operator="equal">
      <formula>0</formula>
    </cfRule>
  </conditionalFormatting>
  <dataValidations count="1">
    <dataValidation imeMode="halfAlpha" allowBlank="1" showInputMessage="1" showErrorMessage="1" sqref="G5 F4 C6:C7 F6:F7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tabSelected="1" workbookViewId="0">
      <selection activeCell="C8" sqref="C8"/>
    </sheetView>
  </sheetViews>
  <sheetFormatPr defaultRowHeight="18" x14ac:dyDescent="0.45"/>
  <cols>
    <col min="1" max="1" width="10.5" bestFit="1" customWidth="1"/>
    <col min="2" max="2" width="13.69921875" customWidth="1"/>
    <col min="3" max="10" width="12.19921875" customWidth="1"/>
  </cols>
  <sheetData>
    <row r="1" spans="1:10" ht="26.4" x14ac:dyDescent="0.45">
      <c r="A1" s="172" t="s">
        <v>47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45">
      <c r="B2" s="61"/>
      <c r="C2" s="61"/>
      <c r="D2" s="61"/>
      <c r="E2" s="61"/>
      <c r="F2" s="61"/>
      <c r="G2" s="61"/>
      <c r="H2" s="61"/>
      <c r="I2" s="173" t="s">
        <v>48</v>
      </c>
      <c r="J2" s="173"/>
    </row>
    <row r="3" spans="1:10" ht="22.2" x14ac:dyDescent="0.45">
      <c r="A3" s="174" t="s">
        <v>49</v>
      </c>
      <c r="B3" s="174"/>
    </row>
    <row r="4" spans="1:10" x14ac:dyDescent="0.45">
      <c r="A4" s="170" t="s">
        <v>50</v>
      </c>
      <c r="B4" s="175"/>
      <c r="C4" s="62" t="s">
        <v>51</v>
      </c>
      <c r="D4" s="63" t="s">
        <v>52</v>
      </c>
      <c r="E4" s="62" t="s">
        <v>53</v>
      </c>
      <c r="F4" s="63" t="s">
        <v>54</v>
      </c>
      <c r="G4" s="62" t="s">
        <v>55</v>
      </c>
      <c r="H4" s="62" t="s">
        <v>56</v>
      </c>
      <c r="I4" s="62" t="s">
        <v>57</v>
      </c>
      <c r="J4" s="64" t="s">
        <v>58</v>
      </c>
    </row>
    <row r="5" spans="1:10" x14ac:dyDescent="0.45">
      <c r="A5" s="167" t="s">
        <v>59</v>
      </c>
      <c r="B5" s="110" t="s">
        <v>60</v>
      </c>
      <c r="C5" s="65">
        <v>2500</v>
      </c>
      <c r="D5" s="66">
        <v>3000</v>
      </c>
      <c r="E5" s="65">
        <v>3500</v>
      </c>
      <c r="F5" s="66">
        <v>4000</v>
      </c>
      <c r="G5" s="65">
        <v>5000</v>
      </c>
      <c r="H5" s="67"/>
      <c r="I5" s="67"/>
      <c r="J5" s="68"/>
    </row>
    <row r="6" spans="1:10" x14ac:dyDescent="0.45">
      <c r="A6" s="169"/>
      <c r="B6" s="69" t="s">
        <v>61</v>
      </c>
      <c r="C6" s="70">
        <v>3500</v>
      </c>
      <c r="D6" s="71">
        <v>5000</v>
      </c>
      <c r="E6" s="70">
        <v>6500</v>
      </c>
      <c r="F6" s="71">
        <v>8000</v>
      </c>
      <c r="G6" s="70">
        <v>10000</v>
      </c>
      <c r="H6" s="70"/>
      <c r="I6" s="70"/>
      <c r="J6" s="72"/>
    </row>
    <row r="7" spans="1:10" x14ac:dyDescent="0.45">
      <c r="A7" s="167" t="s">
        <v>62</v>
      </c>
      <c r="B7" s="73" t="s">
        <v>41</v>
      </c>
      <c r="C7" s="65">
        <v>1000</v>
      </c>
      <c r="D7" s="66">
        <v>2000</v>
      </c>
      <c r="E7" s="67"/>
      <c r="F7" s="74"/>
      <c r="G7" s="67"/>
      <c r="H7" s="67"/>
      <c r="I7" s="67"/>
      <c r="J7" s="68"/>
    </row>
    <row r="8" spans="1:10" x14ac:dyDescent="0.45">
      <c r="A8" s="168"/>
      <c r="B8" s="75" t="s">
        <v>63</v>
      </c>
      <c r="C8" s="76"/>
      <c r="D8" s="77"/>
      <c r="E8" s="78">
        <v>3000</v>
      </c>
      <c r="F8" s="79">
        <v>3000</v>
      </c>
      <c r="G8" s="78"/>
      <c r="H8" s="76"/>
      <c r="I8" s="76"/>
      <c r="J8" s="80"/>
    </row>
    <row r="9" spans="1:10" x14ac:dyDescent="0.45">
      <c r="A9" s="168"/>
      <c r="B9" s="75" t="s">
        <v>64</v>
      </c>
      <c r="C9" s="76"/>
      <c r="D9" s="77"/>
      <c r="E9" s="78"/>
      <c r="F9" s="79"/>
      <c r="G9" s="78">
        <v>5000</v>
      </c>
      <c r="H9" s="76"/>
      <c r="I9" s="76"/>
      <c r="J9" s="80"/>
    </row>
    <row r="10" spans="1:10" x14ac:dyDescent="0.45">
      <c r="A10" s="168"/>
      <c r="B10" s="75" t="s">
        <v>65</v>
      </c>
      <c r="C10" s="76"/>
      <c r="D10" s="77"/>
      <c r="E10" s="78"/>
      <c r="F10" s="79"/>
      <c r="G10" s="78">
        <v>3000</v>
      </c>
      <c r="H10" s="76"/>
      <c r="I10" s="76"/>
      <c r="J10" s="80"/>
    </row>
    <row r="11" spans="1:10" x14ac:dyDescent="0.45">
      <c r="A11" s="168"/>
      <c r="B11" s="81" t="s">
        <v>66</v>
      </c>
      <c r="C11" s="82"/>
      <c r="D11" s="83"/>
      <c r="E11" s="82"/>
      <c r="F11" s="83"/>
      <c r="G11" s="82"/>
      <c r="H11" s="84">
        <v>15000</v>
      </c>
      <c r="I11" s="84">
        <v>20000</v>
      </c>
      <c r="J11" s="85">
        <v>25000</v>
      </c>
    </row>
    <row r="12" spans="1:10" x14ac:dyDescent="0.45">
      <c r="A12" s="169"/>
      <c r="B12" s="86" t="s">
        <v>67</v>
      </c>
      <c r="C12" s="87">
        <v>10000</v>
      </c>
      <c r="D12" s="88">
        <v>15000</v>
      </c>
      <c r="E12" s="87">
        <v>20000</v>
      </c>
      <c r="F12" s="88">
        <v>30000</v>
      </c>
      <c r="G12" s="87">
        <v>40000</v>
      </c>
      <c r="H12" s="170" t="s">
        <v>68</v>
      </c>
      <c r="I12" s="171"/>
      <c r="J12" s="89"/>
    </row>
    <row r="14" spans="1:10" ht="22.2" x14ac:dyDescent="0.45">
      <c r="A14" s="174" t="s">
        <v>69</v>
      </c>
      <c r="B14" s="174"/>
    </row>
    <row r="15" spans="1:10" x14ac:dyDescent="0.45">
      <c r="A15" s="170" t="s">
        <v>70</v>
      </c>
      <c r="B15" s="175"/>
      <c r="C15" s="62" t="s">
        <v>51</v>
      </c>
      <c r="D15" s="63" t="s">
        <v>52</v>
      </c>
      <c r="E15" s="62" t="s">
        <v>53</v>
      </c>
      <c r="F15" s="63" t="s">
        <v>54</v>
      </c>
      <c r="G15" s="62" t="s">
        <v>55</v>
      </c>
      <c r="H15" s="63" t="s">
        <v>56</v>
      </c>
      <c r="I15" s="62" t="s">
        <v>57</v>
      </c>
      <c r="J15" s="64" t="s">
        <v>58</v>
      </c>
    </row>
    <row r="16" spans="1:10" x14ac:dyDescent="0.45">
      <c r="A16" s="176" t="s">
        <v>37</v>
      </c>
      <c r="B16" s="177"/>
      <c r="C16" s="90">
        <v>23650</v>
      </c>
      <c r="D16" s="91">
        <v>22300</v>
      </c>
      <c r="E16" s="90">
        <v>26950</v>
      </c>
      <c r="F16" s="91">
        <v>35850</v>
      </c>
      <c r="G16" s="90">
        <v>58200</v>
      </c>
      <c r="H16" s="92">
        <v>94730</v>
      </c>
      <c r="I16" s="93">
        <v>116120</v>
      </c>
      <c r="J16" s="94">
        <v>149730</v>
      </c>
    </row>
    <row r="17" spans="1:10" x14ac:dyDescent="0.45">
      <c r="A17" s="178" t="s">
        <v>71</v>
      </c>
      <c r="B17" s="73" t="s">
        <v>72</v>
      </c>
      <c r="C17" s="67">
        <v>20650</v>
      </c>
      <c r="D17" s="74">
        <v>18800</v>
      </c>
      <c r="E17" s="67">
        <v>21950</v>
      </c>
      <c r="F17" s="74">
        <v>29350</v>
      </c>
      <c r="G17" s="67">
        <v>50200</v>
      </c>
      <c r="H17" s="74">
        <v>84730</v>
      </c>
      <c r="I17" s="67">
        <v>96120</v>
      </c>
      <c r="J17" s="68">
        <v>119730</v>
      </c>
    </row>
    <row r="18" spans="1:10" x14ac:dyDescent="0.45">
      <c r="A18" s="179"/>
      <c r="B18" s="75" t="s">
        <v>73</v>
      </c>
      <c r="C18" s="76">
        <v>1000</v>
      </c>
      <c r="D18" s="77">
        <v>1500</v>
      </c>
      <c r="E18" s="76">
        <v>2000</v>
      </c>
      <c r="F18" s="77">
        <v>2500</v>
      </c>
      <c r="G18" s="76">
        <v>3000</v>
      </c>
      <c r="H18" s="77"/>
      <c r="I18" s="76"/>
      <c r="J18" s="80"/>
    </row>
    <row r="19" spans="1:10" x14ac:dyDescent="0.45">
      <c r="A19" s="180"/>
      <c r="B19" s="106" t="s">
        <v>41</v>
      </c>
      <c r="C19" s="107">
        <v>2000</v>
      </c>
      <c r="D19" s="108">
        <v>2000</v>
      </c>
      <c r="E19" s="107">
        <v>3000</v>
      </c>
      <c r="F19" s="108">
        <v>4000</v>
      </c>
      <c r="G19" s="107">
        <v>5000</v>
      </c>
      <c r="H19" s="108">
        <v>10000</v>
      </c>
      <c r="I19" s="107">
        <v>20000</v>
      </c>
      <c r="J19" s="109">
        <v>30000</v>
      </c>
    </row>
    <row r="20" spans="1:10" x14ac:dyDescent="0.45">
      <c r="A20" s="178" t="s">
        <v>74</v>
      </c>
      <c r="B20" s="73" t="s">
        <v>73</v>
      </c>
      <c r="C20" s="67"/>
      <c r="D20" s="74"/>
      <c r="E20" s="67"/>
      <c r="F20" s="74"/>
      <c r="G20" s="67"/>
      <c r="H20" s="66">
        <v>10000</v>
      </c>
      <c r="I20" s="65">
        <v>10000</v>
      </c>
      <c r="J20" s="95">
        <v>10000</v>
      </c>
    </row>
    <row r="21" spans="1:10" x14ac:dyDescent="0.45">
      <c r="A21" s="179"/>
      <c r="B21" s="75" t="s">
        <v>75</v>
      </c>
      <c r="C21" s="76"/>
      <c r="D21" s="77"/>
      <c r="E21" s="76"/>
      <c r="F21" s="77"/>
      <c r="G21" s="76"/>
      <c r="H21" s="79">
        <v>20000</v>
      </c>
      <c r="I21" s="78">
        <v>25000</v>
      </c>
      <c r="J21" s="96">
        <v>30000</v>
      </c>
    </row>
    <row r="22" spans="1:10" x14ac:dyDescent="0.45">
      <c r="A22" s="179"/>
      <c r="B22" s="81" t="s">
        <v>76</v>
      </c>
      <c r="C22" s="82"/>
      <c r="D22" s="83"/>
      <c r="E22" s="82"/>
      <c r="F22" s="83"/>
      <c r="G22" s="82"/>
      <c r="H22" s="97">
        <v>40000</v>
      </c>
      <c r="I22" s="84">
        <v>40000</v>
      </c>
      <c r="J22" s="85">
        <v>40000</v>
      </c>
    </row>
    <row r="23" spans="1:10" x14ac:dyDescent="0.45">
      <c r="A23" s="180"/>
      <c r="B23" s="98" t="s">
        <v>67</v>
      </c>
      <c r="C23" s="87"/>
      <c r="D23" s="88"/>
      <c r="E23" s="87"/>
      <c r="F23" s="88"/>
      <c r="G23" s="87"/>
      <c r="H23" s="88">
        <v>70000</v>
      </c>
      <c r="I23" s="87">
        <v>90000</v>
      </c>
      <c r="J23" s="99">
        <v>120000</v>
      </c>
    </row>
    <row r="24" spans="1:10" x14ac:dyDescent="0.45">
      <c r="A24" s="170" t="s">
        <v>77</v>
      </c>
      <c r="B24" s="175"/>
      <c r="C24" s="100" t="s">
        <v>78</v>
      </c>
      <c r="D24" s="101" t="s">
        <v>79</v>
      </c>
      <c r="E24" s="100" t="s">
        <v>80</v>
      </c>
      <c r="F24" s="101" t="s">
        <v>81</v>
      </c>
      <c r="G24" s="100" t="s">
        <v>82</v>
      </c>
      <c r="H24" s="101" t="s">
        <v>83</v>
      </c>
      <c r="I24" s="100" t="s">
        <v>84</v>
      </c>
      <c r="J24" s="102" t="s">
        <v>85</v>
      </c>
    </row>
    <row r="25" spans="1:10" x14ac:dyDescent="0.45">
      <c r="A25" s="170" t="s">
        <v>86</v>
      </c>
      <c r="B25" s="175"/>
      <c r="C25" s="103" t="s">
        <v>87</v>
      </c>
      <c r="D25" s="104"/>
      <c r="E25" s="103"/>
      <c r="F25" s="104"/>
      <c r="G25" s="103">
        <v>20</v>
      </c>
      <c r="H25" s="104">
        <v>27</v>
      </c>
      <c r="I25" s="103">
        <v>33</v>
      </c>
      <c r="J25" s="105">
        <v>42</v>
      </c>
    </row>
  </sheetData>
  <sheetProtection sheet="1" objects="1" scenarios="1"/>
  <mergeCells count="14">
    <mergeCell ref="A25:B25"/>
    <mergeCell ref="A14:B14"/>
    <mergeCell ref="A15:B15"/>
    <mergeCell ref="A16:B16"/>
    <mergeCell ref="A17:A19"/>
    <mergeCell ref="A20:A23"/>
    <mergeCell ref="A24:B24"/>
    <mergeCell ref="A7:A12"/>
    <mergeCell ref="H12:I12"/>
    <mergeCell ref="A1:J1"/>
    <mergeCell ref="I2:J2"/>
    <mergeCell ref="A3:B3"/>
    <mergeCell ref="A4:B4"/>
    <mergeCell ref="A5:A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入力マニュアル</vt:lpstr>
      <vt:lpstr>入力シート</vt:lpstr>
      <vt:lpstr>昇段申請者集計【確認用】</vt:lpstr>
      <vt:lpstr>資料</vt:lpstr>
      <vt:lpstr>昇段申請者集計【確認用】!Print_Area</vt:lpstr>
      <vt:lpstr>入力シート!Print_Area</vt:lpstr>
      <vt:lpstr>入力マニュアル!Print_Area</vt:lpstr>
      <vt:lpstr>入力シート!Print_Titles</vt:lpstr>
    </vt:vector>
  </TitlesOfParts>
  <Company>滋賀県教育委員会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滋賀県教育委員会</dc:creator>
  <cp:lastModifiedBy>小林　重和</cp:lastModifiedBy>
  <cp:lastPrinted>2023-08-09T08:02:21Z</cp:lastPrinted>
  <dcterms:created xsi:type="dcterms:W3CDTF">2023-07-31T04:09:13Z</dcterms:created>
  <dcterms:modified xsi:type="dcterms:W3CDTF">2024-06-12T10:33:35Z</dcterms:modified>
</cp:coreProperties>
</file>