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as-ps001\personal\e503471\柔連\7 昇段\新様式\"/>
    </mc:Choice>
  </mc:AlternateContent>
  <xr:revisionPtr revIDLastSave="0" documentId="13_ncr:1_{786ED566-96D1-4A7B-B953-11DF9FE2AD8B}" xr6:coauthVersionLast="47" xr6:coauthVersionMax="47" xr10:uidLastSave="{00000000-0000-0000-0000-000000000000}"/>
  <bookViews>
    <workbookView xWindow="22920" yWindow="-120" windowWidth="29040" windowHeight="15840" activeTab="2" xr2:uid="{00000000-000D-0000-FFFF-FFFF00000000}"/>
  </bookViews>
  <sheets>
    <sheet name="入力マニュアル" sheetId="5" r:id="rId1"/>
    <sheet name="入力シート" sheetId="1" r:id="rId2"/>
    <sheet name="受験者集計【確認用】" sheetId="4" r:id="rId3"/>
    <sheet name="受験票" sheetId="2" r:id="rId4"/>
  </sheets>
  <definedNames>
    <definedName name="_xlnm.Print_Area" localSheetId="2">受験者集計【確認用】!$A$1:$I$33</definedName>
    <definedName name="_xlnm.Print_Area" localSheetId="1">入力シート!$M$7:$AX$110</definedName>
    <definedName name="_xlnm.Print_Titles" localSheetId="1">入力シート!$7:$10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" i="1"/>
  <c r="F4" i="4" l="1"/>
  <c r="F6" i="4"/>
  <c r="C4" i="4"/>
  <c r="C8" i="4" l="1"/>
  <c r="C6" i="4"/>
  <c r="A12" i="1" l="1"/>
  <c r="B12" i="1"/>
  <c r="C12" i="1"/>
  <c r="D12" i="1"/>
  <c r="E12" i="1"/>
  <c r="F12" i="1"/>
  <c r="G12" i="1"/>
  <c r="A13" i="1"/>
  <c r="B13" i="1"/>
  <c r="C13" i="1"/>
  <c r="D13" i="1"/>
  <c r="E13" i="1"/>
  <c r="F13" i="1"/>
  <c r="G13" i="1"/>
  <c r="A14" i="1"/>
  <c r="B14" i="1"/>
  <c r="C14" i="1"/>
  <c r="D14" i="1"/>
  <c r="E14" i="1"/>
  <c r="F14" i="1"/>
  <c r="G14" i="1"/>
  <c r="A15" i="1"/>
  <c r="B15" i="1"/>
  <c r="C15" i="1"/>
  <c r="D15" i="1"/>
  <c r="E15" i="1"/>
  <c r="F15" i="1"/>
  <c r="G15" i="1"/>
  <c r="A16" i="1"/>
  <c r="B16" i="1"/>
  <c r="C16" i="1"/>
  <c r="D16" i="1"/>
  <c r="E16" i="1"/>
  <c r="F16" i="1"/>
  <c r="G16" i="1"/>
  <c r="A17" i="1"/>
  <c r="B17" i="1"/>
  <c r="C17" i="1"/>
  <c r="D17" i="1"/>
  <c r="E17" i="1"/>
  <c r="F17" i="1"/>
  <c r="G17" i="1"/>
  <c r="A18" i="1"/>
  <c r="B18" i="1"/>
  <c r="C18" i="1"/>
  <c r="D18" i="1"/>
  <c r="E18" i="1"/>
  <c r="F18" i="1"/>
  <c r="G18" i="1"/>
  <c r="A19" i="1"/>
  <c r="B19" i="1"/>
  <c r="C19" i="1"/>
  <c r="D19" i="1"/>
  <c r="E19" i="1"/>
  <c r="F19" i="1"/>
  <c r="G19" i="1"/>
  <c r="A20" i="1"/>
  <c r="B20" i="1"/>
  <c r="C20" i="1"/>
  <c r="D20" i="1"/>
  <c r="E20" i="1"/>
  <c r="F20" i="1"/>
  <c r="G20" i="1"/>
  <c r="A21" i="1"/>
  <c r="B21" i="1"/>
  <c r="C21" i="1"/>
  <c r="D21" i="1"/>
  <c r="E21" i="1"/>
  <c r="F21" i="1"/>
  <c r="G21" i="1"/>
  <c r="A22" i="1"/>
  <c r="B22" i="1"/>
  <c r="C22" i="1"/>
  <c r="D22" i="1"/>
  <c r="E22" i="1"/>
  <c r="F22" i="1"/>
  <c r="G22" i="1"/>
  <c r="A23" i="1"/>
  <c r="B23" i="1"/>
  <c r="C23" i="1"/>
  <c r="D23" i="1"/>
  <c r="E23" i="1"/>
  <c r="F23" i="1"/>
  <c r="G23" i="1"/>
  <c r="A24" i="1"/>
  <c r="B24" i="1"/>
  <c r="C24" i="1"/>
  <c r="D24" i="1"/>
  <c r="E24" i="1"/>
  <c r="F24" i="1"/>
  <c r="G24" i="1"/>
  <c r="A25" i="1"/>
  <c r="B25" i="1"/>
  <c r="C25" i="1"/>
  <c r="D25" i="1"/>
  <c r="E25" i="1"/>
  <c r="F25" i="1"/>
  <c r="G25" i="1"/>
  <c r="A26" i="1"/>
  <c r="B26" i="1"/>
  <c r="C26" i="1"/>
  <c r="D26" i="1"/>
  <c r="E26" i="1"/>
  <c r="F26" i="1"/>
  <c r="G26" i="1"/>
  <c r="A27" i="1"/>
  <c r="B27" i="1"/>
  <c r="C27" i="1"/>
  <c r="D27" i="1"/>
  <c r="E27" i="1"/>
  <c r="F27" i="1"/>
  <c r="G27" i="1"/>
  <c r="A28" i="1"/>
  <c r="B28" i="1"/>
  <c r="C28" i="1"/>
  <c r="D28" i="1"/>
  <c r="E28" i="1"/>
  <c r="F28" i="1"/>
  <c r="G28" i="1"/>
  <c r="A29" i="1"/>
  <c r="B29" i="1"/>
  <c r="C29" i="1"/>
  <c r="D29" i="1"/>
  <c r="E29" i="1"/>
  <c r="F29" i="1"/>
  <c r="G29" i="1"/>
  <c r="A30" i="1"/>
  <c r="B30" i="1"/>
  <c r="C30" i="1"/>
  <c r="D30" i="1"/>
  <c r="E30" i="1"/>
  <c r="F30" i="1"/>
  <c r="G30" i="1"/>
  <c r="A31" i="1"/>
  <c r="B31" i="1"/>
  <c r="C31" i="1"/>
  <c r="D31" i="1"/>
  <c r="E31" i="1"/>
  <c r="F31" i="1"/>
  <c r="G31" i="1"/>
  <c r="A32" i="1"/>
  <c r="B32" i="1"/>
  <c r="C32" i="1"/>
  <c r="D32" i="1"/>
  <c r="E32" i="1"/>
  <c r="F32" i="1"/>
  <c r="G32" i="1"/>
  <c r="A33" i="1"/>
  <c r="B33" i="1"/>
  <c r="C33" i="1"/>
  <c r="D33" i="1"/>
  <c r="E33" i="1"/>
  <c r="F33" i="1"/>
  <c r="G33" i="1"/>
  <c r="A34" i="1"/>
  <c r="B34" i="1"/>
  <c r="C34" i="1"/>
  <c r="D34" i="1"/>
  <c r="E34" i="1"/>
  <c r="F34" i="1"/>
  <c r="G34" i="1"/>
  <c r="A35" i="1"/>
  <c r="B35" i="1"/>
  <c r="C35" i="1"/>
  <c r="D35" i="1"/>
  <c r="E35" i="1"/>
  <c r="F35" i="1"/>
  <c r="G35" i="1"/>
  <c r="A36" i="1"/>
  <c r="B36" i="1"/>
  <c r="C36" i="1"/>
  <c r="D36" i="1"/>
  <c r="E36" i="1"/>
  <c r="F36" i="1"/>
  <c r="G36" i="1"/>
  <c r="A37" i="1"/>
  <c r="B37" i="1"/>
  <c r="C37" i="1"/>
  <c r="D37" i="1"/>
  <c r="E37" i="1"/>
  <c r="F37" i="1"/>
  <c r="G37" i="1"/>
  <c r="A38" i="1"/>
  <c r="B38" i="1"/>
  <c r="C38" i="1"/>
  <c r="D38" i="1"/>
  <c r="E38" i="1"/>
  <c r="F38" i="1"/>
  <c r="G38" i="1"/>
  <c r="A39" i="1"/>
  <c r="B39" i="1"/>
  <c r="C39" i="1"/>
  <c r="D39" i="1"/>
  <c r="E39" i="1"/>
  <c r="F39" i="1"/>
  <c r="G39" i="1"/>
  <c r="A40" i="1"/>
  <c r="B40" i="1"/>
  <c r="C40" i="1"/>
  <c r="D40" i="1"/>
  <c r="E40" i="1"/>
  <c r="F40" i="1"/>
  <c r="G40" i="1"/>
  <c r="A41" i="1"/>
  <c r="B41" i="1"/>
  <c r="C41" i="1"/>
  <c r="D41" i="1"/>
  <c r="E41" i="1"/>
  <c r="F41" i="1"/>
  <c r="G41" i="1"/>
  <c r="A42" i="1"/>
  <c r="B42" i="1"/>
  <c r="C42" i="1"/>
  <c r="D42" i="1"/>
  <c r="E42" i="1"/>
  <c r="F42" i="1"/>
  <c r="G42" i="1"/>
  <c r="A43" i="1"/>
  <c r="B43" i="1"/>
  <c r="C43" i="1"/>
  <c r="D43" i="1"/>
  <c r="E43" i="1"/>
  <c r="F43" i="1"/>
  <c r="G43" i="1"/>
  <c r="A44" i="1"/>
  <c r="B44" i="1"/>
  <c r="C44" i="1"/>
  <c r="D44" i="1"/>
  <c r="E44" i="1"/>
  <c r="F44" i="1"/>
  <c r="G44" i="1"/>
  <c r="A45" i="1"/>
  <c r="B45" i="1"/>
  <c r="C45" i="1"/>
  <c r="D45" i="1"/>
  <c r="E45" i="1"/>
  <c r="F45" i="1"/>
  <c r="G45" i="1"/>
  <c r="A46" i="1"/>
  <c r="B46" i="1"/>
  <c r="C46" i="1"/>
  <c r="D46" i="1"/>
  <c r="E46" i="1"/>
  <c r="F46" i="1"/>
  <c r="G46" i="1"/>
  <c r="A47" i="1"/>
  <c r="B47" i="1"/>
  <c r="C47" i="1"/>
  <c r="D47" i="1"/>
  <c r="E47" i="1"/>
  <c r="F47" i="1"/>
  <c r="G47" i="1"/>
  <c r="A48" i="1"/>
  <c r="B48" i="1"/>
  <c r="C48" i="1"/>
  <c r="D48" i="1"/>
  <c r="E48" i="1"/>
  <c r="F48" i="1"/>
  <c r="G48" i="1"/>
  <c r="A49" i="1"/>
  <c r="B49" i="1"/>
  <c r="C49" i="1"/>
  <c r="D49" i="1"/>
  <c r="E49" i="1"/>
  <c r="F49" i="1"/>
  <c r="G49" i="1"/>
  <c r="A50" i="1"/>
  <c r="B50" i="1"/>
  <c r="C50" i="1"/>
  <c r="D50" i="1"/>
  <c r="E50" i="1"/>
  <c r="F50" i="1"/>
  <c r="G50" i="1"/>
  <c r="A51" i="1"/>
  <c r="B51" i="1"/>
  <c r="C51" i="1"/>
  <c r="D51" i="1"/>
  <c r="E51" i="1"/>
  <c r="F51" i="1"/>
  <c r="G51" i="1"/>
  <c r="A52" i="1"/>
  <c r="B52" i="1"/>
  <c r="C52" i="1"/>
  <c r="D52" i="1"/>
  <c r="E52" i="1"/>
  <c r="F52" i="1"/>
  <c r="G52" i="1"/>
  <c r="A53" i="1"/>
  <c r="B53" i="1"/>
  <c r="C53" i="1"/>
  <c r="D53" i="1"/>
  <c r="E53" i="1"/>
  <c r="F53" i="1"/>
  <c r="G53" i="1"/>
  <c r="A54" i="1"/>
  <c r="B54" i="1"/>
  <c r="C54" i="1"/>
  <c r="D54" i="1"/>
  <c r="E54" i="1"/>
  <c r="F54" i="1"/>
  <c r="G54" i="1"/>
  <c r="A55" i="1"/>
  <c r="B55" i="1"/>
  <c r="C55" i="1"/>
  <c r="D55" i="1"/>
  <c r="E55" i="1"/>
  <c r="F55" i="1"/>
  <c r="G55" i="1"/>
  <c r="A56" i="1"/>
  <c r="B56" i="1"/>
  <c r="C56" i="1"/>
  <c r="D56" i="1"/>
  <c r="E56" i="1"/>
  <c r="F56" i="1"/>
  <c r="G56" i="1"/>
  <c r="A57" i="1"/>
  <c r="B57" i="1"/>
  <c r="C57" i="1"/>
  <c r="D57" i="1"/>
  <c r="E57" i="1"/>
  <c r="F57" i="1"/>
  <c r="G57" i="1"/>
  <c r="A58" i="1"/>
  <c r="B58" i="1"/>
  <c r="C58" i="1"/>
  <c r="D58" i="1"/>
  <c r="E58" i="1"/>
  <c r="F58" i="1"/>
  <c r="G58" i="1"/>
  <c r="A59" i="1"/>
  <c r="B59" i="1"/>
  <c r="C59" i="1"/>
  <c r="D59" i="1"/>
  <c r="E59" i="1"/>
  <c r="F59" i="1"/>
  <c r="G59" i="1"/>
  <c r="A60" i="1"/>
  <c r="B60" i="1"/>
  <c r="C60" i="1"/>
  <c r="D60" i="1"/>
  <c r="E60" i="1"/>
  <c r="F60" i="1"/>
  <c r="G60" i="1"/>
  <c r="A61" i="1"/>
  <c r="B61" i="1"/>
  <c r="C61" i="1"/>
  <c r="D61" i="1"/>
  <c r="E61" i="1"/>
  <c r="F61" i="1"/>
  <c r="G61" i="1"/>
  <c r="A62" i="1"/>
  <c r="B62" i="1"/>
  <c r="C62" i="1"/>
  <c r="D62" i="1"/>
  <c r="E62" i="1"/>
  <c r="F62" i="1"/>
  <c r="G62" i="1"/>
  <c r="A63" i="1"/>
  <c r="B63" i="1"/>
  <c r="C63" i="1"/>
  <c r="D63" i="1"/>
  <c r="E63" i="1"/>
  <c r="F63" i="1"/>
  <c r="G63" i="1"/>
  <c r="A64" i="1"/>
  <c r="B64" i="1"/>
  <c r="C64" i="1"/>
  <c r="D64" i="1"/>
  <c r="E64" i="1"/>
  <c r="F64" i="1"/>
  <c r="G64" i="1"/>
  <c r="A65" i="1"/>
  <c r="B65" i="1"/>
  <c r="C65" i="1"/>
  <c r="D65" i="1"/>
  <c r="E65" i="1"/>
  <c r="F65" i="1"/>
  <c r="G65" i="1"/>
  <c r="A66" i="1"/>
  <c r="B66" i="1"/>
  <c r="C66" i="1"/>
  <c r="D66" i="1"/>
  <c r="E66" i="1"/>
  <c r="F66" i="1"/>
  <c r="G66" i="1"/>
  <c r="A67" i="1"/>
  <c r="B67" i="1"/>
  <c r="C67" i="1"/>
  <c r="D67" i="1"/>
  <c r="E67" i="1"/>
  <c r="F67" i="1"/>
  <c r="G67" i="1"/>
  <c r="A68" i="1"/>
  <c r="B68" i="1"/>
  <c r="C68" i="1"/>
  <c r="D68" i="1"/>
  <c r="E68" i="1"/>
  <c r="F68" i="1"/>
  <c r="G68" i="1"/>
  <c r="A69" i="1"/>
  <c r="B69" i="1"/>
  <c r="C69" i="1"/>
  <c r="D69" i="1"/>
  <c r="E69" i="1"/>
  <c r="F69" i="1"/>
  <c r="G69" i="1"/>
  <c r="A70" i="1"/>
  <c r="B70" i="1"/>
  <c r="C70" i="1"/>
  <c r="D70" i="1"/>
  <c r="E70" i="1"/>
  <c r="F70" i="1"/>
  <c r="G70" i="1"/>
  <c r="A71" i="1"/>
  <c r="B71" i="1"/>
  <c r="C71" i="1"/>
  <c r="D71" i="1"/>
  <c r="E71" i="1"/>
  <c r="F71" i="1"/>
  <c r="G71" i="1"/>
  <c r="A72" i="1"/>
  <c r="B72" i="1"/>
  <c r="C72" i="1"/>
  <c r="D72" i="1"/>
  <c r="E72" i="1"/>
  <c r="F72" i="1"/>
  <c r="G72" i="1"/>
  <c r="A73" i="1"/>
  <c r="B73" i="1"/>
  <c r="C73" i="1"/>
  <c r="D73" i="1"/>
  <c r="E73" i="1"/>
  <c r="F73" i="1"/>
  <c r="G73" i="1"/>
  <c r="A74" i="1"/>
  <c r="B74" i="1"/>
  <c r="C74" i="1"/>
  <c r="D74" i="1"/>
  <c r="E74" i="1"/>
  <c r="F74" i="1"/>
  <c r="G74" i="1"/>
  <c r="A75" i="1"/>
  <c r="B75" i="1"/>
  <c r="C75" i="1"/>
  <c r="D75" i="1"/>
  <c r="E75" i="1"/>
  <c r="F75" i="1"/>
  <c r="G75" i="1"/>
  <c r="A76" i="1"/>
  <c r="B76" i="1"/>
  <c r="C76" i="1"/>
  <c r="D76" i="1"/>
  <c r="E76" i="1"/>
  <c r="F76" i="1"/>
  <c r="G76" i="1"/>
  <c r="A77" i="1"/>
  <c r="B77" i="1"/>
  <c r="C77" i="1"/>
  <c r="D77" i="1"/>
  <c r="E77" i="1"/>
  <c r="F77" i="1"/>
  <c r="G77" i="1"/>
  <c r="A78" i="1"/>
  <c r="B78" i="1"/>
  <c r="C78" i="1"/>
  <c r="D78" i="1"/>
  <c r="E78" i="1"/>
  <c r="F78" i="1"/>
  <c r="G78" i="1"/>
  <c r="A79" i="1"/>
  <c r="B79" i="1"/>
  <c r="C79" i="1"/>
  <c r="D79" i="1"/>
  <c r="E79" i="1"/>
  <c r="F79" i="1"/>
  <c r="G79" i="1"/>
  <c r="A80" i="1"/>
  <c r="B80" i="1"/>
  <c r="C80" i="1"/>
  <c r="D80" i="1"/>
  <c r="E80" i="1"/>
  <c r="F80" i="1"/>
  <c r="G80" i="1"/>
  <c r="A81" i="1"/>
  <c r="B81" i="1"/>
  <c r="C81" i="1"/>
  <c r="D81" i="1"/>
  <c r="E81" i="1"/>
  <c r="F81" i="1"/>
  <c r="G81" i="1"/>
  <c r="A82" i="1"/>
  <c r="B82" i="1"/>
  <c r="C82" i="1"/>
  <c r="D82" i="1"/>
  <c r="E82" i="1"/>
  <c r="F82" i="1"/>
  <c r="G82" i="1"/>
  <c r="A83" i="1"/>
  <c r="B83" i="1"/>
  <c r="C83" i="1"/>
  <c r="D83" i="1"/>
  <c r="E83" i="1"/>
  <c r="F83" i="1"/>
  <c r="G83" i="1"/>
  <c r="A84" i="1"/>
  <c r="B84" i="1"/>
  <c r="C84" i="1"/>
  <c r="D84" i="1"/>
  <c r="E84" i="1"/>
  <c r="F84" i="1"/>
  <c r="G84" i="1"/>
  <c r="A85" i="1"/>
  <c r="B85" i="1"/>
  <c r="C85" i="1"/>
  <c r="D85" i="1"/>
  <c r="E85" i="1"/>
  <c r="F85" i="1"/>
  <c r="G85" i="1"/>
  <c r="A86" i="1"/>
  <c r="B86" i="1"/>
  <c r="C86" i="1"/>
  <c r="D86" i="1"/>
  <c r="E86" i="1"/>
  <c r="F86" i="1"/>
  <c r="G86" i="1"/>
  <c r="A87" i="1"/>
  <c r="B87" i="1"/>
  <c r="C87" i="1"/>
  <c r="D87" i="1"/>
  <c r="E87" i="1"/>
  <c r="F87" i="1"/>
  <c r="G87" i="1"/>
  <c r="A88" i="1"/>
  <c r="B88" i="1"/>
  <c r="C88" i="1"/>
  <c r="D88" i="1"/>
  <c r="E88" i="1"/>
  <c r="F88" i="1"/>
  <c r="G88" i="1"/>
  <c r="A89" i="1"/>
  <c r="B89" i="1"/>
  <c r="C89" i="1"/>
  <c r="D89" i="1"/>
  <c r="E89" i="1"/>
  <c r="F89" i="1"/>
  <c r="G89" i="1"/>
  <c r="A90" i="1"/>
  <c r="B90" i="1"/>
  <c r="C90" i="1"/>
  <c r="D90" i="1"/>
  <c r="E90" i="1"/>
  <c r="F90" i="1"/>
  <c r="G90" i="1"/>
  <c r="A91" i="1"/>
  <c r="B91" i="1"/>
  <c r="C91" i="1"/>
  <c r="D91" i="1"/>
  <c r="E91" i="1"/>
  <c r="F91" i="1"/>
  <c r="G91" i="1"/>
  <c r="A92" i="1"/>
  <c r="B92" i="1"/>
  <c r="C92" i="1"/>
  <c r="D92" i="1"/>
  <c r="E92" i="1"/>
  <c r="F92" i="1"/>
  <c r="G92" i="1"/>
  <c r="A93" i="1"/>
  <c r="B93" i="1"/>
  <c r="C93" i="1"/>
  <c r="D93" i="1"/>
  <c r="E93" i="1"/>
  <c r="F93" i="1"/>
  <c r="G93" i="1"/>
  <c r="A94" i="1"/>
  <c r="B94" i="1"/>
  <c r="C94" i="1"/>
  <c r="D94" i="1"/>
  <c r="E94" i="1"/>
  <c r="F94" i="1"/>
  <c r="G94" i="1"/>
  <c r="A95" i="1"/>
  <c r="B95" i="1"/>
  <c r="C95" i="1"/>
  <c r="D95" i="1"/>
  <c r="E95" i="1"/>
  <c r="F95" i="1"/>
  <c r="G95" i="1"/>
  <c r="A96" i="1"/>
  <c r="B96" i="1"/>
  <c r="C96" i="1"/>
  <c r="D96" i="1"/>
  <c r="E96" i="1"/>
  <c r="F96" i="1"/>
  <c r="G96" i="1"/>
  <c r="A97" i="1"/>
  <c r="B97" i="1"/>
  <c r="C97" i="1"/>
  <c r="D97" i="1"/>
  <c r="E97" i="1"/>
  <c r="F97" i="1"/>
  <c r="G97" i="1"/>
  <c r="A98" i="1"/>
  <c r="B98" i="1"/>
  <c r="C98" i="1"/>
  <c r="D98" i="1"/>
  <c r="E98" i="1"/>
  <c r="F98" i="1"/>
  <c r="G98" i="1"/>
  <c r="A99" i="1"/>
  <c r="B99" i="1"/>
  <c r="C99" i="1"/>
  <c r="D99" i="1"/>
  <c r="E99" i="1"/>
  <c r="F99" i="1"/>
  <c r="G99" i="1"/>
  <c r="A100" i="1"/>
  <c r="B100" i="1"/>
  <c r="C100" i="1"/>
  <c r="D100" i="1"/>
  <c r="E100" i="1"/>
  <c r="F100" i="1"/>
  <c r="G100" i="1"/>
  <c r="A101" i="1"/>
  <c r="B101" i="1"/>
  <c r="C101" i="1"/>
  <c r="D101" i="1"/>
  <c r="E101" i="1"/>
  <c r="F101" i="1"/>
  <c r="G101" i="1"/>
  <c r="A102" i="1"/>
  <c r="B102" i="1"/>
  <c r="C102" i="1"/>
  <c r="D102" i="1"/>
  <c r="E102" i="1"/>
  <c r="F102" i="1"/>
  <c r="G102" i="1"/>
  <c r="A103" i="1"/>
  <c r="B103" i="1"/>
  <c r="C103" i="1"/>
  <c r="D103" i="1"/>
  <c r="E103" i="1"/>
  <c r="F103" i="1"/>
  <c r="G103" i="1"/>
  <c r="A104" i="1"/>
  <c r="B104" i="1"/>
  <c r="C104" i="1"/>
  <c r="D104" i="1"/>
  <c r="E104" i="1"/>
  <c r="F104" i="1"/>
  <c r="G104" i="1"/>
  <c r="A105" i="1"/>
  <c r="B105" i="1"/>
  <c r="C105" i="1"/>
  <c r="D105" i="1"/>
  <c r="E105" i="1"/>
  <c r="F105" i="1"/>
  <c r="G105" i="1"/>
  <c r="A106" i="1"/>
  <c r="B106" i="1"/>
  <c r="C106" i="1"/>
  <c r="D106" i="1"/>
  <c r="E106" i="1"/>
  <c r="F106" i="1"/>
  <c r="G106" i="1"/>
  <c r="A107" i="1"/>
  <c r="B107" i="1"/>
  <c r="C107" i="1"/>
  <c r="D107" i="1"/>
  <c r="E107" i="1"/>
  <c r="F107" i="1"/>
  <c r="G107" i="1"/>
  <c r="A108" i="1"/>
  <c r="B108" i="1"/>
  <c r="C108" i="1"/>
  <c r="D108" i="1"/>
  <c r="E108" i="1"/>
  <c r="F108" i="1"/>
  <c r="G108" i="1"/>
  <c r="A109" i="1"/>
  <c r="B109" i="1"/>
  <c r="C109" i="1"/>
  <c r="D109" i="1"/>
  <c r="E109" i="1"/>
  <c r="F109" i="1"/>
  <c r="G109" i="1"/>
  <c r="A110" i="1"/>
  <c r="B110" i="1"/>
  <c r="C110" i="1"/>
  <c r="D110" i="1"/>
  <c r="E110" i="1"/>
  <c r="F110" i="1"/>
  <c r="G110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70" i="1"/>
  <c r="L70" i="1"/>
  <c r="K71" i="1"/>
  <c r="L71" i="1"/>
  <c r="K72" i="1"/>
  <c r="L72" i="1"/>
  <c r="K73" i="1"/>
  <c r="L73" i="1"/>
  <c r="K74" i="1"/>
  <c r="L74" i="1"/>
  <c r="K75" i="1"/>
  <c r="L75" i="1"/>
  <c r="K76" i="1"/>
  <c r="L76" i="1"/>
  <c r="K77" i="1"/>
  <c r="L77" i="1"/>
  <c r="K78" i="1"/>
  <c r="L78" i="1"/>
  <c r="K79" i="1"/>
  <c r="L79" i="1"/>
  <c r="K80" i="1"/>
  <c r="L80" i="1"/>
  <c r="K81" i="1"/>
  <c r="L81" i="1"/>
  <c r="K82" i="1"/>
  <c r="L82" i="1"/>
  <c r="K83" i="1"/>
  <c r="L83" i="1"/>
  <c r="K84" i="1"/>
  <c r="L84" i="1"/>
  <c r="K85" i="1"/>
  <c r="L85" i="1"/>
  <c r="K86" i="1"/>
  <c r="L86" i="1"/>
  <c r="K87" i="1"/>
  <c r="L87" i="1"/>
  <c r="K88" i="1"/>
  <c r="L88" i="1"/>
  <c r="K89" i="1"/>
  <c r="L89" i="1"/>
  <c r="K90" i="1"/>
  <c r="L90" i="1"/>
  <c r="K91" i="1"/>
  <c r="L91" i="1"/>
  <c r="K92" i="1"/>
  <c r="L92" i="1"/>
  <c r="K93" i="1"/>
  <c r="L93" i="1"/>
  <c r="K94" i="1"/>
  <c r="L94" i="1"/>
  <c r="K95" i="1"/>
  <c r="L95" i="1"/>
  <c r="K96" i="1"/>
  <c r="L96" i="1"/>
  <c r="K97" i="1"/>
  <c r="L97" i="1"/>
  <c r="K98" i="1"/>
  <c r="L98" i="1"/>
  <c r="K99" i="1"/>
  <c r="L99" i="1"/>
  <c r="K100" i="1"/>
  <c r="L100" i="1"/>
  <c r="K101" i="1"/>
  <c r="L101" i="1"/>
  <c r="K102" i="1"/>
  <c r="L102" i="1"/>
  <c r="K103" i="1"/>
  <c r="L103" i="1"/>
  <c r="K104" i="1"/>
  <c r="L104" i="1"/>
  <c r="K105" i="1"/>
  <c r="L105" i="1"/>
  <c r="K106" i="1"/>
  <c r="L106" i="1"/>
  <c r="K107" i="1"/>
  <c r="L107" i="1"/>
  <c r="K108" i="1"/>
  <c r="L108" i="1"/>
  <c r="K109" i="1"/>
  <c r="L109" i="1"/>
  <c r="K110" i="1"/>
  <c r="L110" i="1"/>
  <c r="K11" i="1"/>
  <c r="L11" i="1"/>
  <c r="C11" i="1"/>
  <c r="B11" i="1"/>
  <c r="G11" i="1"/>
  <c r="F11" i="1"/>
  <c r="E11" i="1"/>
  <c r="D11" i="1"/>
  <c r="A11" i="1"/>
  <c r="H109" i="1" l="1"/>
  <c r="H101" i="1"/>
  <c r="H93" i="1"/>
  <c r="H85" i="1"/>
  <c r="H77" i="1"/>
  <c r="H69" i="1"/>
  <c r="H61" i="1"/>
  <c r="H53" i="1"/>
  <c r="H45" i="1"/>
  <c r="H37" i="1"/>
  <c r="H29" i="1"/>
  <c r="H21" i="1"/>
  <c r="H13" i="1"/>
  <c r="H110" i="1"/>
  <c r="H102" i="1"/>
  <c r="H94" i="1"/>
  <c r="H86" i="1"/>
  <c r="H78" i="1"/>
  <c r="H70" i="1"/>
  <c r="H62" i="1"/>
  <c r="H54" i="1"/>
  <c r="H46" i="1"/>
  <c r="H38" i="1"/>
  <c r="H30" i="1"/>
  <c r="H22" i="1"/>
  <c r="H14" i="1"/>
  <c r="H103" i="1"/>
  <c r="H95" i="1"/>
  <c r="H87" i="1"/>
  <c r="H79" i="1"/>
  <c r="H71" i="1"/>
  <c r="H63" i="1"/>
  <c r="H55" i="1"/>
  <c r="H47" i="1"/>
  <c r="H39" i="1"/>
  <c r="H31" i="1"/>
  <c r="H23" i="1"/>
  <c r="H15" i="1"/>
  <c r="H104" i="1"/>
  <c r="H96" i="1"/>
  <c r="H88" i="1"/>
  <c r="H80" i="1"/>
  <c r="H72" i="1"/>
  <c r="H64" i="1"/>
  <c r="H56" i="1"/>
  <c r="H48" i="1"/>
  <c r="H40" i="1"/>
  <c r="H32" i="1"/>
  <c r="H24" i="1"/>
  <c r="H16" i="1"/>
  <c r="H105" i="1"/>
  <c r="H97" i="1"/>
  <c r="H89" i="1"/>
  <c r="H81" i="1"/>
  <c r="H73" i="1"/>
  <c r="H65" i="1"/>
  <c r="H57" i="1"/>
  <c r="H49" i="1"/>
  <c r="H41" i="1"/>
  <c r="H33" i="1"/>
  <c r="H25" i="1"/>
  <c r="H17" i="1"/>
  <c r="H11" i="1"/>
  <c r="E17" i="4" s="1"/>
  <c r="E28" i="4" s="1"/>
  <c r="H106" i="1"/>
  <c r="H98" i="1"/>
  <c r="H90" i="1"/>
  <c r="H82" i="1"/>
  <c r="H74" i="1"/>
  <c r="H66" i="1"/>
  <c r="H58" i="1"/>
  <c r="H50" i="1"/>
  <c r="H42" i="1"/>
  <c r="H34" i="1"/>
  <c r="H26" i="1"/>
  <c r="H18" i="1"/>
  <c r="H107" i="1"/>
  <c r="H99" i="1"/>
  <c r="H91" i="1"/>
  <c r="H83" i="1"/>
  <c r="H75" i="1"/>
  <c r="H67" i="1"/>
  <c r="H59" i="1"/>
  <c r="H51" i="1"/>
  <c r="H43" i="1"/>
  <c r="H35" i="1"/>
  <c r="H27" i="1"/>
  <c r="H19" i="1"/>
  <c r="H108" i="1"/>
  <c r="H100" i="1"/>
  <c r="H92" i="1"/>
  <c r="H84" i="1"/>
  <c r="H76" i="1"/>
  <c r="H68" i="1"/>
  <c r="H60" i="1"/>
  <c r="H52" i="1"/>
  <c r="H44" i="1"/>
  <c r="H36" i="1"/>
  <c r="H28" i="1"/>
  <c r="H20" i="1"/>
  <c r="H12" i="1"/>
  <c r="C13" i="4" l="1"/>
  <c r="C24" i="4" s="1"/>
  <c r="F15" i="4"/>
  <c r="F26" i="4" s="1"/>
  <c r="D17" i="4"/>
  <c r="D28" i="4" s="1"/>
  <c r="E14" i="4"/>
  <c r="E25" i="4" s="1"/>
  <c r="C17" i="4"/>
  <c r="C28" i="4" s="1"/>
  <c r="F16" i="4"/>
  <c r="F27" i="4" s="1"/>
  <c r="F13" i="4"/>
  <c r="F24" i="4" s="1"/>
  <c r="D14" i="4"/>
  <c r="D25" i="4" s="1"/>
  <c r="C16" i="4"/>
  <c r="C27" i="4" s="1"/>
  <c r="F17" i="4"/>
  <c r="F28" i="4" s="1"/>
  <c r="D13" i="4"/>
  <c r="D24" i="4" s="1"/>
  <c r="D16" i="4"/>
  <c r="D27" i="4" s="1"/>
  <c r="F14" i="4"/>
  <c r="F25" i="4" s="1"/>
  <c r="E13" i="4"/>
  <c r="E24" i="4" s="1"/>
  <c r="E16" i="4"/>
  <c r="E27" i="4" s="1"/>
  <c r="C14" i="4"/>
  <c r="C25" i="4" s="1"/>
  <c r="E15" i="4"/>
  <c r="E26" i="4" s="1"/>
  <c r="D15" i="4"/>
  <c r="D26" i="4" s="1"/>
  <c r="C15" i="4"/>
  <c r="G25" i="4" l="1"/>
  <c r="G15" i="4"/>
  <c r="G16" i="4"/>
  <c r="G13" i="4"/>
  <c r="G29" i="4"/>
  <c r="G28" i="4"/>
  <c r="D18" i="4"/>
  <c r="C26" i="4"/>
  <c r="G26" i="4" s="1"/>
  <c r="G18" i="4"/>
  <c r="G14" i="4"/>
  <c r="G27" i="4"/>
  <c r="G17" i="4"/>
  <c r="G24" i="4"/>
  <c r="G19" i="4" l="1"/>
  <c r="D29" i="4"/>
  <c r="G30" i="4" s="1"/>
</calcChain>
</file>

<file path=xl/sharedStrings.xml><?xml version="1.0" encoding="utf-8"?>
<sst xmlns="http://schemas.openxmlformats.org/spreadsheetml/2006/main" count="178" uniqueCount="155">
  <si>
    <t>現在</t>
  </si>
  <si>
    <t>性別</t>
  </si>
  <si>
    <t>前回</t>
  </si>
  <si>
    <t>全柔連</t>
  </si>
  <si>
    <t>生年月日</t>
  </si>
  <si>
    <t>所属</t>
  </si>
  <si>
    <t>職業</t>
  </si>
  <si>
    <t>現住所</t>
  </si>
  <si>
    <t>段位</t>
  </si>
  <si>
    <t>段級</t>
  </si>
  <si>
    <t>推薦団体</t>
  </si>
  <si>
    <t>初</t>
  </si>
  <si>
    <t>受験番号（　    　　  　　）</t>
    <rPh sb="0" eb="2">
      <t>ジュケン</t>
    </rPh>
    <rPh sb="2" eb="4">
      <t>バンゴウ</t>
    </rPh>
    <phoneticPr fontId="12"/>
  </si>
  <si>
    <t>（　　　）会場</t>
    <rPh sb="5" eb="7">
      <t>カイジョウ</t>
    </rPh>
    <phoneticPr fontId="12"/>
  </si>
  <si>
    <t>（　　　）組</t>
    <rPh sb="5" eb="6">
      <t>クミ</t>
    </rPh>
    <phoneticPr fontId="12"/>
  </si>
  <si>
    <t>（　　　　）</t>
    <phoneticPr fontId="4"/>
  </si>
  <si>
    <t>昇　段　審　査　受　験　票</t>
    <rPh sb="0" eb="3">
      <t>ショウダン</t>
    </rPh>
    <rPh sb="4" eb="7">
      <t>シンサ</t>
    </rPh>
    <rPh sb="8" eb="13">
      <t>ジュケンヒョウ</t>
    </rPh>
    <phoneticPr fontId="12"/>
  </si>
  <si>
    <t>所属支部</t>
    <rPh sb="0" eb="2">
      <t>ショゾク</t>
    </rPh>
    <rPh sb="2" eb="4">
      <t>シブ</t>
    </rPh>
    <phoneticPr fontId="12"/>
  </si>
  <si>
    <t>支部長印</t>
    <rPh sb="0" eb="3">
      <t>シブチョウ</t>
    </rPh>
    <rPh sb="3" eb="4">
      <t>イン</t>
    </rPh>
    <phoneticPr fontId="12"/>
  </si>
  <si>
    <t>支部</t>
    <rPh sb="0" eb="2">
      <t>シブ</t>
    </rPh>
    <phoneticPr fontId="12"/>
  </si>
  <si>
    <t>申込書の記入</t>
    <rPh sb="0" eb="3">
      <t>モウシコミショ</t>
    </rPh>
    <rPh sb="4" eb="6">
      <t>キニュウ</t>
    </rPh>
    <phoneticPr fontId="4"/>
  </si>
  <si>
    <t>＊受験者は、太線の中のみを記入すること</t>
    <rPh sb="1" eb="4">
      <t>ジュケンシャ</t>
    </rPh>
    <rPh sb="6" eb="8">
      <t>フトセン</t>
    </rPh>
    <rPh sb="9" eb="10">
      <t>ナカ</t>
    </rPh>
    <rPh sb="13" eb="15">
      <t>キニュウ</t>
    </rPh>
    <phoneticPr fontId="4"/>
  </si>
  <si>
    <t>＊必ずボールペン等使用し,鉛筆は不可とする。</t>
    <rPh sb="1" eb="2">
      <t>カナラ</t>
    </rPh>
    <rPh sb="8" eb="9">
      <t>トウ</t>
    </rPh>
    <rPh sb="9" eb="11">
      <t>シヨウ</t>
    </rPh>
    <rPh sb="13" eb="15">
      <t>エンピツ</t>
    </rPh>
    <rPh sb="16" eb="18">
      <t>フカ</t>
    </rPh>
    <phoneticPr fontId="4"/>
  </si>
  <si>
    <t>受験段位</t>
    <rPh sb="0" eb="2">
      <t>ジュケン</t>
    </rPh>
    <rPh sb="2" eb="4">
      <t>ダンイ</t>
    </rPh>
    <phoneticPr fontId="12"/>
  </si>
  <si>
    <t>フリガナ</t>
  </si>
  <si>
    <t>性別</t>
    <rPh sb="0" eb="2">
      <t>セイベツ</t>
    </rPh>
    <phoneticPr fontId="4"/>
  </si>
  <si>
    <t>氏　　名</t>
    <rPh sb="0" eb="4">
      <t>シメイ</t>
    </rPh>
    <phoneticPr fontId="12"/>
  </si>
  <si>
    <t>男・女</t>
    <phoneticPr fontId="4"/>
  </si>
  <si>
    <t>段</t>
    <rPh sb="0" eb="1">
      <t>ダン</t>
    </rPh>
    <phoneticPr fontId="4"/>
  </si>
  <si>
    <t>　</t>
    <phoneticPr fontId="12"/>
  </si>
  <si>
    <t>生　年　月　日</t>
    <rPh sb="0" eb="3">
      <t>セイネン</t>
    </rPh>
    <rPh sb="4" eb="7">
      <t>ガッピ</t>
    </rPh>
    <phoneticPr fontId="12"/>
  </si>
  <si>
    <t>西暦</t>
    <rPh sb="0" eb="2">
      <t>セイレキ</t>
    </rPh>
    <phoneticPr fontId="12"/>
  </si>
  <si>
    <t>年</t>
    <rPh sb="0" eb="1">
      <t>ネン</t>
    </rPh>
    <phoneticPr fontId="12"/>
  </si>
  <si>
    <t>　　　　月　　　　日</t>
    <rPh sb="4" eb="5">
      <t>ガツ</t>
    </rPh>
    <rPh sb="9" eb="10">
      <t>ニチ</t>
    </rPh>
    <phoneticPr fontId="12"/>
  </si>
  <si>
    <t>（満　　才）</t>
    <rPh sb="1" eb="2">
      <t>マン</t>
    </rPh>
    <rPh sb="4" eb="5">
      <t>サイ</t>
    </rPh>
    <phoneticPr fontId="12"/>
  </si>
  <si>
    <t>職　　業</t>
    <rPh sb="0" eb="1">
      <t>ショク</t>
    </rPh>
    <rPh sb="3" eb="4">
      <t>ギョウ</t>
    </rPh>
    <phoneticPr fontId="4"/>
  </si>
  <si>
    <t>（生徒・学生については学校名・学年を明記）</t>
    <phoneticPr fontId="4"/>
  </si>
  <si>
    <t>全柔連登録番号(ID)</t>
    <rPh sb="0" eb="1">
      <t>ゼン</t>
    </rPh>
    <rPh sb="1" eb="2">
      <t>ジュウ</t>
    </rPh>
    <rPh sb="2" eb="3">
      <t>レン</t>
    </rPh>
    <rPh sb="3" eb="5">
      <t>トウロク</t>
    </rPh>
    <rPh sb="5" eb="7">
      <t>バンゴウ</t>
    </rPh>
    <phoneticPr fontId="12"/>
  </si>
  <si>
    <t>現　段（級）　位</t>
    <rPh sb="0" eb="1">
      <t>ゲン</t>
    </rPh>
    <rPh sb="2" eb="8">
      <t>ダンイ</t>
    </rPh>
    <phoneticPr fontId="12"/>
  </si>
  <si>
    <t>【　入門（西暦）　　　年　　　月　　　日　】</t>
    <rPh sb="2" eb="4">
      <t>ニュウモン</t>
    </rPh>
    <rPh sb="5" eb="7">
      <t>セイレキ</t>
    </rPh>
    <rPh sb="11" eb="12">
      <t>ネン</t>
    </rPh>
    <rPh sb="15" eb="16">
      <t>ガツ</t>
    </rPh>
    <rPh sb="19" eb="20">
      <t>ニチ</t>
    </rPh>
    <phoneticPr fontId="12"/>
  </si>
  <si>
    <t>（有段者のみ記入）</t>
    <rPh sb="1" eb="4">
      <t>ユウダンシャ</t>
    </rPh>
    <rPh sb="6" eb="8">
      <t>キニュウ</t>
    </rPh>
    <phoneticPr fontId="12"/>
  </si>
  <si>
    <t>【　昇段（西暦）　　　年　　　月　　　日　】</t>
    <rPh sb="2" eb="4">
      <t>ショウダン</t>
    </rPh>
    <rPh sb="5" eb="7">
      <t>セイレキ</t>
    </rPh>
    <rPh sb="11" eb="12">
      <t>ネン</t>
    </rPh>
    <rPh sb="15" eb="16">
      <t>ガツ</t>
    </rPh>
    <rPh sb="19" eb="20">
      <t>ニチ</t>
    </rPh>
    <phoneticPr fontId="12"/>
  </si>
  <si>
    <t>＊左づめで記入</t>
    <rPh sb="1" eb="2">
      <t>ヒダリ</t>
    </rPh>
    <rPh sb="5" eb="7">
      <t>キニュウ</t>
    </rPh>
    <phoneticPr fontId="12"/>
  </si>
  <si>
    <t>所属の学校・道場名</t>
    <rPh sb="0" eb="2">
      <t>ショゾク</t>
    </rPh>
    <rPh sb="3" eb="5">
      <t>ガッコウ</t>
    </rPh>
    <rPh sb="6" eb="8">
      <t>ドウジョウ</t>
    </rPh>
    <rPh sb="8" eb="9">
      <t>メイ</t>
    </rPh>
    <phoneticPr fontId="12"/>
  </si>
  <si>
    <t>責任者名(指導者）</t>
    <rPh sb="0" eb="3">
      <t>セキニンシャ</t>
    </rPh>
    <rPh sb="3" eb="4">
      <t>メイ</t>
    </rPh>
    <rPh sb="5" eb="8">
      <t>シドウシャ</t>
    </rPh>
    <phoneticPr fontId="12"/>
  </si>
  <si>
    <t>滋　賀　県　柔　道　連　盟</t>
    <rPh sb="0" eb="1">
      <t>シゲル</t>
    </rPh>
    <rPh sb="2" eb="3">
      <t>ガ</t>
    </rPh>
    <rPh sb="4" eb="5">
      <t>ケン</t>
    </rPh>
    <rPh sb="6" eb="7">
      <t>ジュウ</t>
    </rPh>
    <rPh sb="8" eb="9">
      <t>ミチ</t>
    </rPh>
    <rPh sb="10" eb="11">
      <t>レン</t>
    </rPh>
    <rPh sb="12" eb="13">
      <t>メイ</t>
    </rPh>
    <phoneticPr fontId="4"/>
  </si>
  <si>
    <t>昭・平・令</t>
    <rPh sb="0" eb="1">
      <t>ショウワ</t>
    </rPh>
    <rPh sb="2" eb="3">
      <t>ヘイセイ</t>
    </rPh>
    <rPh sb="4" eb="5">
      <t>レイ</t>
    </rPh>
    <phoneticPr fontId="12"/>
  </si>
  <si>
    <t>講道館員証（二段以上）</t>
    <rPh sb="0" eb="3">
      <t>コウドウカン</t>
    </rPh>
    <rPh sb="3" eb="4">
      <t>イン</t>
    </rPh>
    <rPh sb="4" eb="5">
      <t>ショウ</t>
    </rPh>
    <rPh sb="6" eb="8">
      <t>ニダン</t>
    </rPh>
    <rPh sb="8" eb="10">
      <t>イジョウ</t>
    </rPh>
    <phoneticPr fontId="12"/>
  </si>
  <si>
    <t>現住所</t>
    <rPh sb="0" eb="3">
      <t>ゲンジュウショ</t>
    </rPh>
    <phoneticPr fontId="12"/>
  </si>
  <si>
    <r>
      <t>推薦</t>
    </r>
    <r>
      <rPr>
        <sz val="11"/>
        <rFont val="ＭＳ ゴシック"/>
        <family val="3"/>
        <charset val="128"/>
      </rPr>
      <t>都道府県</t>
    </r>
    <r>
      <rPr>
        <sz val="11"/>
        <rFont val="ＭＳ 明朝"/>
        <family val="1"/>
        <charset val="128"/>
      </rPr>
      <t>　　　　　　　　　　　</t>
    </r>
    <rPh sb="0" eb="2">
      <t>スイセン</t>
    </rPh>
    <rPh sb="2" eb="6">
      <t>トドウフケン</t>
    </rPh>
    <rPh sb="6" eb="7">
      <t>ブメイ</t>
    </rPh>
    <phoneticPr fontId="12"/>
  </si>
  <si>
    <t>初段受験</t>
    <rPh sb="0" eb="2">
      <t>ショダン</t>
    </rPh>
    <rPh sb="2" eb="4">
      <t>ジュケン</t>
    </rPh>
    <phoneticPr fontId="12"/>
  </si>
  <si>
    <t>級【1級か2級のいづれか】</t>
    <rPh sb="0" eb="1">
      <t>キュウ</t>
    </rPh>
    <rPh sb="3" eb="4">
      <t>キュウ</t>
    </rPh>
    <rPh sb="6" eb="7">
      <t>キュウ</t>
    </rPh>
    <phoneticPr fontId="4"/>
  </si>
  <si>
    <t>二段以上</t>
    <rPh sb="0" eb="4">
      <t>ニダンイジョウ</t>
    </rPh>
    <phoneticPr fontId="12"/>
  </si>
  <si>
    <t>女</t>
  </si>
  <si>
    <t>男</t>
  </si>
  <si>
    <t>シガ　ハナコ</t>
    <phoneticPr fontId="4"/>
  </si>
  <si>
    <t>滋賀　花子</t>
    <rPh sb="0" eb="2">
      <t>シガ</t>
    </rPh>
    <rPh sb="3" eb="5">
      <t>ハナコ</t>
    </rPh>
    <phoneticPr fontId="4"/>
  </si>
  <si>
    <t>1990</t>
    <phoneticPr fontId="4"/>
  </si>
  <si>
    <t>01</t>
    <phoneticPr fontId="4"/>
  </si>
  <si>
    <t>24</t>
    <phoneticPr fontId="4"/>
  </si>
  <si>
    <t>中学生</t>
  </si>
  <si>
    <t>会場</t>
  </si>
  <si>
    <t>実　技</t>
  </si>
  <si>
    <t>書　類</t>
  </si>
  <si>
    <t>段位別合計</t>
  </si>
  <si>
    <t>男子</t>
  </si>
  <si>
    <t>女子</t>
  </si>
  <si>
    <t>初　段</t>
  </si>
  <si>
    <t>弐　段</t>
  </si>
  <si>
    <t>参　段</t>
  </si>
  <si>
    <t>四　段</t>
  </si>
  <si>
    <t>五　段</t>
  </si>
  <si>
    <t>実 技 審 査</t>
  </si>
  <si>
    <t>書 類 審 査</t>
  </si>
  <si>
    <t>総 受 験 者 数</t>
  </si>
  <si>
    <t>支　部　名</t>
    <rPh sb="0" eb="1">
      <t>シ</t>
    </rPh>
    <rPh sb="2" eb="3">
      <t>ブ</t>
    </rPh>
    <rPh sb="4" eb="5">
      <t>メイ</t>
    </rPh>
    <phoneticPr fontId="4"/>
  </si>
  <si>
    <t>ID</t>
    <phoneticPr fontId="4"/>
  </si>
  <si>
    <t>NO</t>
    <phoneticPr fontId="4"/>
  </si>
  <si>
    <t>yyyyy/mm/dd</t>
    <phoneticPr fontId="4"/>
  </si>
  <si>
    <t>入門年月日</t>
    <rPh sb="2" eb="3">
      <t>ネン</t>
    </rPh>
    <rPh sb="3" eb="4">
      <t>ツキ</t>
    </rPh>
    <rPh sb="4" eb="5">
      <t>ヒ</t>
    </rPh>
    <phoneticPr fontId="4"/>
  </si>
  <si>
    <t>昇段年月日</t>
    <rPh sb="2" eb="3">
      <t>ネン</t>
    </rPh>
    <rPh sb="3" eb="4">
      <t>ツキ</t>
    </rPh>
    <rPh sb="4" eb="5">
      <t>ヒ</t>
    </rPh>
    <phoneticPr fontId="4"/>
  </si>
  <si>
    <t>審査</t>
    <rPh sb="0" eb="2">
      <t>シンサ</t>
    </rPh>
    <phoneticPr fontId="4"/>
  </si>
  <si>
    <t>種別</t>
    <rPh sb="0" eb="2">
      <t>シュベツ</t>
    </rPh>
    <phoneticPr fontId="4"/>
  </si>
  <si>
    <t>1級</t>
  </si>
  <si>
    <t>実技</t>
  </si>
  <si>
    <t>例</t>
    <rPh sb="0" eb="1">
      <t>レイ</t>
    </rPh>
    <phoneticPr fontId="4"/>
  </si>
  <si>
    <t>滋賀</t>
    <rPh sb="0" eb="2">
      <t>シガ</t>
    </rPh>
    <phoneticPr fontId="4"/>
  </si>
  <si>
    <t>○○中学校</t>
    <rPh sb="2" eb="5">
      <t>チュウガッコウ</t>
    </rPh>
    <phoneticPr fontId="4"/>
  </si>
  <si>
    <t>△△</t>
    <phoneticPr fontId="4"/>
  </si>
  <si>
    <t>講道館員証番号</t>
    <rPh sb="3" eb="5">
      <t>インショウ</t>
    </rPh>
    <rPh sb="5" eb="7">
      <t>バンゴウ</t>
    </rPh>
    <phoneticPr fontId="4"/>
  </si>
  <si>
    <t>左づめ</t>
    <rPh sb="0" eb="1">
      <t>ヒダリ</t>
    </rPh>
    <phoneticPr fontId="4"/>
  </si>
  <si>
    <t>所属支部</t>
    <rPh sb="2" eb="4">
      <t>シブ</t>
    </rPh>
    <phoneticPr fontId="4"/>
  </si>
  <si>
    <t>フリガナ</t>
    <phoneticPr fontId="4"/>
  </si>
  <si>
    <t>氏　名</t>
    <phoneticPr fontId="4"/>
  </si>
  <si>
    <t>姓と名は1コマ開ける</t>
    <rPh sb="0" eb="1">
      <t>セイ</t>
    </rPh>
    <rPh sb="2" eb="3">
      <t>メイ</t>
    </rPh>
    <rPh sb="7" eb="8">
      <t>ア</t>
    </rPh>
    <phoneticPr fontId="4"/>
  </si>
  <si>
    <t>yyyy</t>
    <phoneticPr fontId="4"/>
  </si>
  <si>
    <t>mm</t>
    <phoneticPr fontId="4"/>
  </si>
  <si>
    <t>dd</t>
    <phoneticPr fontId="4"/>
  </si>
  <si>
    <t>昇段審査受験者</t>
    <phoneticPr fontId="4"/>
  </si>
  <si>
    <t>初段</t>
  </si>
  <si>
    <t>四段</t>
  </si>
  <si>
    <t>五段</t>
  </si>
  <si>
    <t>計</t>
  </si>
  <si>
    <t>書類</t>
  </si>
  <si>
    <t>二段</t>
    <rPh sb="0" eb="1">
      <t>ニ</t>
    </rPh>
    <phoneticPr fontId="4"/>
  </si>
  <si>
    <t>三段</t>
    <rPh sb="0" eb="1">
      <t>サン</t>
    </rPh>
    <phoneticPr fontId="4"/>
  </si>
  <si>
    <t>受験料</t>
    <rPh sb="0" eb="2">
      <t>ジュケン</t>
    </rPh>
    <rPh sb="2" eb="3">
      <t>リョウ</t>
    </rPh>
    <phoneticPr fontId="4"/>
  </si>
  <si>
    <t>受験者数</t>
    <rPh sb="0" eb="3">
      <t>ジュケンシャ</t>
    </rPh>
    <rPh sb="3" eb="4">
      <t>スウ</t>
    </rPh>
    <phoneticPr fontId="4"/>
  </si>
  <si>
    <t>合計金額</t>
    <rPh sb="0" eb="4">
      <t>ゴウケイキンガク</t>
    </rPh>
    <phoneticPr fontId="4"/>
  </si>
  <si>
    <t>滋賀県□□市○○町１２－３</t>
    <rPh sb="0" eb="3">
      <t>シガケン</t>
    </rPh>
    <rPh sb="5" eb="6">
      <t>シ</t>
    </rPh>
    <rPh sb="8" eb="9">
      <t>チョウ</t>
    </rPh>
    <phoneticPr fontId="4"/>
  </si>
  <si>
    <t>マンション等は不要</t>
    <rPh sb="5" eb="6">
      <t>トウ</t>
    </rPh>
    <rPh sb="7" eb="9">
      <t>フヨウ</t>
    </rPh>
    <phoneticPr fontId="4"/>
  </si>
  <si>
    <t>年齢</t>
    <rPh sb="0" eb="2">
      <t>ネンレイ</t>
    </rPh>
    <phoneticPr fontId="4"/>
  </si>
  <si>
    <t>14</t>
    <phoneticPr fontId="4"/>
  </si>
  <si>
    <t>昇段審査口座【 滋賀銀行 竜王支店 普通 188795 滋賀県柔道連盟 小林重和 】</t>
    <rPh sb="0" eb="2">
      <t>ショウダン</t>
    </rPh>
    <rPh sb="2" eb="4">
      <t>シンサ</t>
    </rPh>
    <rPh sb="4" eb="6">
      <t>コウザ</t>
    </rPh>
    <rPh sb="8" eb="10">
      <t>シガ</t>
    </rPh>
    <rPh sb="10" eb="12">
      <t>ギンコウ</t>
    </rPh>
    <rPh sb="13" eb="15">
      <t>リュウオウ</t>
    </rPh>
    <rPh sb="15" eb="17">
      <t>シテン</t>
    </rPh>
    <rPh sb="18" eb="20">
      <t>フツウ</t>
    </rPh>
    <rPh sb="28" eb="31">
      <t>シガケン</t>
    </rPh>
    <rPh sb="31" eb="33">
      <t>ジュウドウ</t>
    </rPh>
    <rPh sb="33" eb="35">
      <t>レンメイ</t>
    </rPh>
    <rPh sb="36" eb="38">
      <t>コバヤシ</t>
    </rPh>
    <rPh sb="38" eb="40">
      <t>シゲカズ</t>
    </rPh>
    <phoneticPr fontId="4"/>
  </si>
  <si>
    <t>【記入　2025/09/24】</t>
    <rPh sb="1" eb="3">
      <t>キニュウ</t>
    </rPh>
    <phoneticPr fontId="4"/>
  </si>
  <si>
    <t>二段以上の受験者【初段受験者は記入不要】</t>
    <rPh sb="0" eb="4">
      <t>ニダンイジョウ</t>
    </rPh>
    <rPh sb="5" eb="8">
      <t>ジュケンシャ</t>
    </rPh>
    <rPh sb="9" eb="11">
      <t>ショダン</t>
    </rPh>
    <rPh sb="11" eb="14">
      <t>ジュケンシャ</t>
    </rPh>
    <rPh sb="15" eb="17">
      <t>キニュウ</t>
    </rPh>
    <rPh sb="17" eb="19">
      <t>フヨウ</t>
    </rPh>
    <phoneticPr fontId="4"/>
  </si>
  <si>
    <t>申込者氏名</t>
    <rPh sb="0" eb="1">
      <t>モウ</t>
    </rPh>
    <rPh sb="1" eb="2">
      <t>コ</t>
    </rPh>
    <rPh sb="2" eb="3">
      <t>シャ</t>
    </rPh>
    <rPh sb="3" eb="5">
      <t>シメイ</t>
    </rPh>
    <phoneticPr fontId="4"/>
  </si>
  <si>
    <t>携帯番号</t>
    <rPh sb="0" eb="2">
      <t>ケイタイ</t>
    </rPh>
    <rPh sb="2" eb="4">
      <t>バンゴウ</t>
    </rPh>
    <phoneticPr fontId="4"/>
  </si>
  <si>
    <t>【記入　〇9〇-◇◇◇◇-□□□□】</t>
    <rPh sb="1" eb="3">
      <t>キニュウ</t>
    </rPh>
    <phoneticPr fontId="4"/>
  </si>
  <si>
    <t>申込氏名</t>
    <rPh sb="0" eb="1">
      <t>モウ</t>
    </rPh>
    <rPh sb="1" eb="2">
      <t>コ</t>
    </rPh>
    <rPh sb="2" eb="4">
      <t>シメイ</t>
    </rPh>
    <phoneticPr fontId="4"/>
  </si>
  <si>
    <t>会　　場</t>
    <phoneticPr fontId="4"/>
  </si>
  <si>
    <t>昇段審査日</t>
    <rPh sb="0" eb="2">
      <t>ショウダン</t>
    </rPh>
    <rPh sb="2" eb="4">
      <t>シンサ</t>
    </rPh>
    <rPh sb="4" eb="5">
      <t>ヒ</t>
    </rPh>
    <phoneticPr fontId="4"/>
  </si>
  <si>
    <t>昇段審査日</t>
    <rPh sb="0" eb="4">
      <t>ショウダンシンサ</t>
    </rPh>
    <rPh sb="4" eb="5">
      <t>ヒ</t>
    </rPh>
    <phoneticPr fontId="4"/>
  </si>
  <si>
    <t>入力シート</t>
    <rPh sb="0" eb="2">
      <t>ニュウリョク</t>
    </rPh>
    <phoneticPr fontId="4"/>
  </si>
  <si>
    <t>※入力する必要はありません。</t>
    <rPh sb="1" eb="3">
      <t>ニュウリョク</t>
    </rPh>
    <rPh sb="5" eb="7">
      <t>ヒツヨウ</t>
    </rPh>
    <phoneticPr fontId="4"/>
  </si>
  <si>
    <t>受験者数集計【確認用】シートは自動生成</t>
    <rPh sb="0" eb="3">
      <t>ジュケンシャ</t>
    </rPh>
    <rPh sb="3" eb="4">
      <t>スウ</t>
    </rPh>
    <rPh sb="4" eb="6">
      <t>シュウケイ</t>
    </rPh>
    <rPh sb="7" eb="10">
      <t>カクニンヨウ</t>
    </rPh>
    <rPh sb="15" eb="17">
      <t>ジドウ</t>
    </rPh>
    <rPh sb="17" eb="19">
      <t>セイセイ</t>
    </rPh>
    <phoneticPr fontId="4"/>
  </si>
  <si>
    <t>困った時は、事務局まで</t>
    <rPh sb="0" eb="1">
      <t>コマ</t>
    </rPh>
    <rPh sb="3" eb="4">
      <t>トキ</t>
    </rPh>
    <rPh sb="6" eb="8">
      <t>ジム</t>
    </rPh>
    <rPh sb="8" eb="9">
      <t>キョク</t>
    </rPh>
    <phoneticPr fontId="4"/>
  </si>
  <si>
    <t>入力項目</t>
    <rPh sb="0" eb="2">
      <t>ニュウリョク</t>
    </rPh>
    <rPh sb="2" eb="4">
      <t>コウモク</t>
    </rPh>
    <phoneticPr fontId="4"/>
  </si>
  <si>
    <t>審査種別</t>
    <rPh sb="0" eb="2">
      <t>シンサ</t>
    </rPh>
    <rPh sb="2" eb="4">
      <t>シュベツ</t>
    </rPh>
    <phoneticPr fontId="4"/>
  </si>
  <si>
    <t>書類・・・　諸事情等により実技審査が受験できない者（要相談）</t>
    <rPh sb="0" eb="2">
      <t>ショルイ</t>
    </rPh>
    <rPh sb="6" eb="9">
      <t>ショジジョウ</t>
    </rPh>
    <rPh sb="9" eb="10">
      <t>トウ</t>
    </rPh>
    <rPh sb="13" eb="15">
      <t>ジツギ</t>
    </rPh>
    <rPh sb="15" eb="17">
      <t>シンサ</t>
    </rPh>
    <rPh sb="18" eb="20">
      <t>ジュケン</t>
    </rPh>
    <rPh sb="24" eb="25">
      <t>モノ</t>
    </rPh>
    <rPh sb="26" eb="27">
      <t>ヨウ</t>
    </rPh>
    <rPh sb="27" eb="29">
      <t>ソウダン</t>
    </rPh>
    <phoneticPr fontId="4"/>
  </si>
  <si>
    <t>初段を受験する者は「１級」を選択すること</t>
    <rPh sb="0" eb="2">
      <t>ショダン</t>
    </rPh>
    <rPh sb="3" eb="5">
      <t>ジュケン</t>
    </rPh>
    <rPh sb="7" eb="8">
      <t>モノ</t>
    </rPh>
    <rPh sb="11" eb="12">
      <t>キュウ</t>
    </rPh>
    <rPh sb="14" eb="16">
      <t>センタク</t>
    </rPh>
    <phoneticPr fontId="4"/>
  </si>
  <si>
    <t>前回の昇段審査で合格した都道府県</t>
    <rPh sb="0" eb="2">
      <t>ゼンカイ</t>
    </rPh>
    <rPh sb="3" eb="5">
      <t>ショウダン</t>
    </rPh>
    <rPh sb="5" eb="7">
      <t>シンサ</t>
    </rPh>
    <rPh sb="8" eb="10">
      <t>ゴウカク</t>
    </rPh>
    <rPh sb="12" eb="16">
      <t>トドウフケン</t>
    </rPh>
    <phoneticPr fontId="4"/>
  </si>
  <si>
    <t>登録している団体　例○○中学校、△△高等学校、□□館</t>
    <rPh sb="0" eb="2">
      <t>トウロク</t>
    </rPh>
    <rPh sb="6" eb="8">
      <t>ダンタイ</t>
    </rPh>
    <rPh sb="9" eb="10">
      <t>レイ</t>
    </rPh>
    <rPh sb="12" eb="15">
      <t>チュウガッコウ</t>
    </rPh>
    <rPh sb="18" eb="22">
      <t>コウトウガッコウ</t>
    </rPh>
    <rPh sb="25" eb="26">
      <t>カン</t>
    </rPh>
    <phoneticPr fontId="4"/>
  </si>
  <si>
    <t>現在　段級</t>
    <rPh sb="0" eb="2">
      <t>ゲンザイ</t>
    </rPh>
    <rPh sb="3" eb="4">
      <t>ダン</t>
    </rPh>
    <rPh sb="4" eb="5">
      <t>キュウ</t>
    </rPh>
    <phoneticPr fontId="4"/>
  </si>
  <si>
    <t>前回推薦団体</t>
    <rPh sb="0" eb="2">
      <t>ゼンカイ</t>
    </rPh>
    <rPh sb="2" eb="4">
      <t>スイセン</t>
    </rPh>
    <rPh sb="4" eb="6">
      <t>ダンタイ</t>
    </rPh>
    <phoneticPr fontId="4"/>
  </si>
  <si>
    <t>所属</t>
    <rPh sb="0" eb="2">
      <t>ショゾク</t>
    </rPh>
    <phoneticPr fontId="4"/>
  </si>
  <si>
    <t>住所</t>
    <rPh sb="0" eb="2">
      <t>ジュウショ</t>
    </rPh>
    <phoneticPr fontId="4"/>
  </si>
  <si>
    <t>当道府県から記入。例　滋賀県○○市</t>
    <rPh sb="0" eb="1">
      <t>トウ</t>
    </rPh>
    <rPh sb="1" eb="4">
      <t>ドウフケン</t>
    </rPh>
    <rPh sb="6" eb="8">
      <t>キニュウ</t>
    </rPh>
    <rPh sb="9" eb="10">
      <t>レイ</t>
    </rPh>
    <rPh sb="11" eb="14">
      <t>シガケン</t>
    </rPh>
    <rPh sb="16" eb="17">
      <t>シ</t>
    </rPh>
    <phoneticPr fontId="4"/>
  </si>
  <si>
    <t>※印刷して、保管してください。また入金時等に使用してください。</t>
    <rPh sb="1" eb="3">
      <t>インサツ</t>
    </rPh>
    <rPh sb="6" eb="8">
      <t>ホカン</t>
    </rPh>
    <rPh sb="17" eb="19">
      <t>ニュウキン</t>
    </rPh>
    <rPh sb="19" eb="20">
      <t>ジ</t>
    </rPh>
    <rPh sb="20" eb="21">
      <t>トウ</t>
    </rPh>
    <rPh sb="22" eb="24">
      <t>シヨウ</t>
    </rPh>
    <phoneticPr fontId="4"/>
  </si>
  <si>
    <t>初段①男②女　→　二段①男②女　→　三段①男②女　・・・。同所属は連番になるようにお願いします。</t>
    <rPh sb="0" eb="2">
      <t>ショダン</t>
    </rPh>
    <rPh sb="3" eb="4">
      <t>オトコ</t>
    </rPh>
    <rPh sb="5" eb="6">
      <t>オンナ</t>
    </rPh>
    <rPh sb="9" eb="11">
      <t>ニダン</t>
    </rPh>
    <rPh sb="12" eb="13">
      <t>オトコ</t>
    </rPh>
    <rPh sb="14" eb="15">
      <t>オンナ</t>
    </rPh>
    <rPh sb="18" eb="20">
      <t>サンダン</t>
    </rPh>
    <rPh sb="29" eb="30">
      <t>ドウ</t>
    </rPh>
    <rPh sb="30" eb="32">
      <t>ショゾク</t>
    </rPh>
    <rPh sb="33" eb="35">
      <t>レンバン</t>
    </rPh>
    <rPh sb="42" eb="43">
      <t>ネガ</t>
    </rPh>
    <phoneticPr fontId="4"/>
  </si>
  <si>
    <t>その他</t>
    <rPh sb="2" eb="3">
      <t>タ</t>
    </rPh>
    <phoneticPr fontId="4"/>
  </si>
  <si>
    <t>※受験票については、各支部で保管管理をお願いします。</t>
    <rPh sb="1" eb="4">
      <t>ジュケンヒョウ</t>
    </rPh>
    <rPh sb="10" eb="13">
      <t>カクシブ</t>
    </rPh>
    <rPh sb="14" eb="16">
      <t>ホカン</t>
    </rPh>
    <rPh sb="16" eb="18">
      <t>カンリ</t>
    </rPh>
    <rPh sb="20" eb="21">
      <t>ネガ</t>
    </rPh>
    <phoneticPr fontId="4"/>
  </si>
  <si>
    <t>昇段審査申込一覧</t>
    <rPh sb="0" eb="2">
      <t>ショウダン</t>
    </rPh>
    <rPh sb="2" eb="4">
      <t>シンサ</t>
    </rPh>
    <rPh sb="4" eb="6">
      <t>モウシコミ</t>
    </rPh>
    <rPh sb="6" eb="8">
      <t>イチラン</t>
    </rPh>
    <phoneticPr fontId="4"/>
  </si>
  <si>
    <t>提出</t>
    <rPh sb="0" eb="2">
      <t>テイシュツ</t>
    </rPh>
    <phoneticPr fontId="4"/>
  </si>
  <si>
    <t>※申込メールアドレス　【  jimu02@judo-shiga.com　】</t>
    <phoneticPr fontId="4"/>
  </si>
  <si>
    <t>※メールの件名【○○支部】昇段申込</t>
    <phoneticPr fontId="4"/>
  </si>
  <si>
    <t>※データ名　例　①【大津】支部昇段申込書</t>
    <phoneticPr fontId="4"/>
  </si>
  <si>
    <t>実技書類・　中体連と高体連より推薦された者、県体の成績優秀者、その他実績優秀者</t>
    <rPh sb="0" eb="2">
      <t>ジツギ</t>
    </rPh>
    <rPh sb="2" eb="4">
      <t>ショルイ</t>
    </rPh>
    <rPh sb="6" eb="9">
      <t>チュウタイレン</t>
    </rPh>
    <rPh sb="10" eb="13">
      <t>コウタイレン</t>
    </rPh>
    <rPh sb="15" eb="17">
      <t>スイセン</t>
    </rPh>
    <rPh sb="20" eb="21">
      <t>モノ</t>
    </rPh>
    <rPh sb="22" eb="24">
      <t>ケンタイ</t>
    </rPh>
    <rPh sb="25" eb="27">
      <t>セイセキ</t>
    </rPh>
    <rPh sb="27" eb="30">
      <t>ユウシュウシャ</t>
    </rPh>
    <rPh sb="33" eb="34">
      <t>タ</t>
    </rPh>
    <rPh sb="34" eb="36">
      <t>ジッセキ</t>
    </rPh>
    <rPh sb="36" eb="39">
      <t>ユウシュウシャ</t>
    </rPh>
    <phoneticPr fontId="4"/>
  </si>
  <si>
    <t>実技・・・　当日実技受験</t>
    <rPh sb="0" eb="2">
      <t>ジツギ</t>
    </rPh>
    <rPh sb="6" eb="8">
      <t>トウジツ</t>
    </rPh>
    <rPh sb="8" eb="10">
      <t>ジツギ</t>
    </rPh>
    <rPh sb="10" eb="12">
      <t>ジュケン</t>
    </rPh>
    <phoneticPr fontId="4"/>
  </si>
  <si>
    <t>所属支部</t>
    <rPh sb="0" eb="2">
      <t>ショゾク</t>
    </rPh>
    <rPh sb="2" eb="4">
      <t>シブ</t>
    </rPh>
    <phoneticPr fontId="4"/>
  </si>
  <si>
    <t>プルダウンで選択してください</t>
    <rPh sb="6" eb="8">
      <t>センタク</t>
    </rPh>
    <phoneticPr fontId="4"/>
  </si>
  <si>
    <t>実技書類</t>
    <phoneticPr fontId="4"/>
  </si>
  <si>
    <t>申込メールアドレス　【 jimu02@judo-shiga.com　】</t>
    <rPh sb="0" eb="2">
      <t>モウシコミ</t>
    </rPh>
    <phoneticPr fontId="4"/>
  </si>
  <si>
    <t>※推薦書は　メールで送信してください。</t>
    <rPh sb="1" eb="4">
      <t>スイセンショ</t>
    </rPh>
    <rPh sb="10" eb="12">
      <t>ソウシン</t>
    </rPh>
    <phoneticPr fontId="4"/>
  </si>
  <si>
    <t>選択</t>
    <rPh sb="0" eb="2">
      <t>センタク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</si>
</sst>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b/>
      <sz val="9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9"/>
      <color indexed="10"/>
      <name val="游ゴシック"/>
      <family val="3"/>
      <charset val="128"/>
      <scheme val="minor"/>
    </font>
    <font>
      <sz val="9"/>
      <color indexed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8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b/>
      <sz val="13"/>
      <name val="ＭＳ 明朝"/>
      <family val="1"/>
      <charset val="128"/>
    </font>
    <font>
      <sz val="13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3"/>
      <name val="ＭＳ ゴシック"/>
      <family val="3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8"/>
      <name val="ＭＳ 明朝"/>
      <family val="1"/>
      <charset val="128"/>
    </font>
    <font>
      <sz val="14"/>
      <name val="HG正楷書体-PRO"/>
      <family val="4"/>
      <charset val="128"/>
    </font>
    <font>
      <sz val="12"/>
      <name val="BIZ UDゴシック"/>
      <family val="3"/>
      <charset val="128"/>
    </font>
    <font>
      <b/>
      <sz val="9"/>
      <color rgb="FFFF0000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b/>
      <sz val="10"/>
      <name val="游ゴシック Light"/>
      <family val="3"/>
      <charset val="128"/>
      <scheme val="major"/>
    </font>
    <font>
      <sz val="16"/>
      <color theme="1"/>
      <name val="游ゴシック"/>
      <family val="2"/>
      <charset val="128"/>
      <scheme val="minor"/>
    </font>
    <font>
      <sz val="11"/>
      <name val="BIZ UD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.5"/>
      <color theme="1"/>
      <name val="游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</fills>
  <borders count="9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</cellStyleXfs>
  <cellXfs count="363">
    <xf numFmtId="0" fontId="0" fillId="0" borderId="0" xfId="0">
      <alignment vertical="center"/>
    </xf>
    <xf numFmtId="58" fontId="5" fillId="0" borderId="0" xfId="2" applyNumberFormat="1" applyFont="1" applyBorder="1" applyAlignment="1">
      <alignment horizontal="center" vertical="center" shrinkToFit="1"/>
    </xf>
    <xf numFmtId="176" fontId="5" fillId="0" borderId="0" xfId="2" applyNumberFormat="1" applyFont="1" applyBorder="1" applyAlignment="1">
      <alignment horizontal="center" vertical="center" shrinkToFit="1"/>
    </xf>
    <xf numFmtId="0" fontId="5" fillId="0" borderId="0" xfId="2" applyFont="1" applyBorder="1" applyAlignment="1">
      <alignment horizontal="left" vertical="center" shrinkToFit="1"/>
    </xf>
    <xf numFmtId="0" fontId="5" fillId="0" borderId="0" xfId="2" applyFont="1" applyBorder="1" applyAlignment="1">
      <alignment horizontal="center" vertical="center" shrinkToFit="1"/>
    </xf>
    <xf numFmtId="0" fontId="5" fillId="0" borderId="0" xfId="2" applyFont="1" applyFill="1" applyBorder="1" applyAlignment="1">
      <alignment horizontal="center" vertical="center" shrinkToFit="1"/>
    </xf>
    <xf numFmtId="0" fontId="7" fillId="0" borderId="12" xfId="2" applyFont="1" applyFill="1" applyBorder="1" applyAlignment="1" applyProtection="1">
      <alignment horizontal="center" vertical="center" shrinkToFit="1"/>
      <protection locked="0"/>
    </xf>
    <xf numFmtId="0" fontId="7" fillId="0" borderId="13" xfId="2" applyFont="1" applyFill="1" applyBorder="1" applyAlignment="1" applyProtection="1">
      <alignment horizontal="center" vertical="center" shrinkToFit="1"/>
      <protection locked="0"/>
    </xf>
    <xf numFmtId="0" fontId="7" fillId="0" borderId="14" xfId="2" applyFont="1" applyFill="1" applyBorder="1" applyAlignment="1" applyProtection="1">
      <alignment horizontal="center" vertical="center" shrinkToFit="1"/>
      <protection locked="0"/>
    </xf>
    <xf numFmtId="0" fontId="5" fillId="0" borderId="0" xfId="2" applyFont="1" applyFill="1" applyBorder="1" applyAlignment="1">
      <alignment horizontal="left" vertical="center" shrinkToFit="1"/>
    </xf>
    <xf numFmtId="0" fontId="6" fillId="0" borderId="17" xfId="2" applyFont="1" applyFill="1" applyBorder="1" applyAlignment="1">
      <alignment horizontal="center" vertical="center" shrinkToFit="1"/>
    </xf>
    <xf numFmtId="0" fontId="7" fillId="0" borderId="19" xfId="2" applyFont="1" applyFill="1" applyBorder="1" applyAlignment="1" applyProtection="1">
      <alignment horizontal="center" vertical="center" shrinkToFit="1"/>
      <protection locked="0"/>
    </xf>
    <xf numFmtId="0" fontId="7" fillId="0" borderId="20" xfId="2" applyFont="1" applyFill="1" applyBorder="1" applyAlignment="1" applyProtection="1">
      <alignment horizontal="center" vertical="center" shrinkToFit="1"/>
      <protection locked="0"/>
    </xf>
    <xf numFmtId="0" fontId="7" fillId="0" borderId="19" xfId="2" applyFont="1" applyFill="1" applyBorder="1" applyAlignment="1" applyProtection="1">
      <alignment horizontal="left" vertical="center" shrinkToFit="1"/>
      <protection locked="0"/>
    </xf>
    <xf numFmtId="0" fontId="7" fillId="0" borderId="20" xfId="2" applyFont="1" applyFill="1" applyBorder="1" applyAlignment="1" applyProtection="1">
      <alignment horizontal="left" vertical="center" shrinkToFit="1"/>
      <protection locked="0"/>
    </xf>
    <xf numFmtId="0" fontId="7" fillId="0" borderId="21" xfId="2" applyFont="1" applyFill="1" applyBorder="1" applyAlignment="1" applyProtection="1">
      <alignment horizontal="left" vertical="center" shrinkToFit="1"/>
      <protection locked="0"/>
    </xf>
    <xf numFmtId="0" fontId="7" fillId="0" borderId="21" xfId="2" applyFont="1" applyFill="1" applyBorder="1" applyAlignment="1" applyProtection="1">
      <alignment horizontal="center" vertical="center" shrinkToFit="1"/>
      <protection locked="0"/>
    </xf>
    <xf numFmtId="0" fontId="7" fillId="0" borderId="19" xfId="2" applyFont="1" applyFill="1" applyBorder="1" applyAlignment="1" applyProtection="1">
      <alignment vertical="center" shrinkToFit="1"/>
      <protection locked="0"/>
    </xf>
    <xf numFmtId="0" fontId="7" fillId="0" borderId="20" xfId="2" applyFont="1" applyFill="1" applyBorder="1" applyAlignment="1" applyProtection="1">
      <alignment vertical="center" shrinkToFit="1"/>
      <protection locked="0"/>
    </xf>
    <xf numFmtId="0" fontId="7" fillId="0" borderId="21" xfId="2" applyFont="1" applyFill="1" applyBorder="1" applyAlignment="1" applyProtection="1">
      <alignment vertical="center" shrinkToFit="1"/>
      <protection locked="0"/>
    </xf>
    <xf numFmtId="0" fontId="8" fillId="0" borderId="19" xfId="2" applyFont="1" applyFill="1" applyBorder="1" applyAlignment="1" applyProtection="1">
      <alignment vertical="center" shrinkToFit="1"/>
      <protection locked="0"/>
    </xf>
    <xf numFmtId="0" fontId="8" fillId="0" borderId="20" xfId="2" applyFont="1" applyFill="1" applyBorder="1" applyAlignment="1" applyProtection="1">
      <alignment vertical="center" shrinkToFit="1"/>
      <protection locked="0"/>
    </xf>
    <xf numFmtId="0" fontId="8" fillId="0" borderId="21" xfId="2" applyFont="1" applyFill="1" applyBorder="1" applyAlignment="1" applyProtection="1">
      <alignment vertical="center" shrinkToFit="1"/>
      <protection locked="0"/>
    </xf>
    <xf numFmtId="0" fontId="9" fillId="0" borderId="0" xfId="2" applyFont="1" applyFill="1" applyBorder="1" applyAlignment="1">
      <alignment horizontal="left" vertical="center" shrinkToFit="1"/>
    </xf>
    <xf numFmtId="0" fontId="10" fillId="0" borderId="0" xfId="2" applyFont="1" applyFill="1" applyBorder="1" applyAlignment="1">
      <alignment horizontal="left" vertical="center" shrinkToFit="1"/>
    </xf>
    <xf numFmtId="0" fontId="7" fillId="3" borderId="19" xfId="2" applyFont="1" applyFill="1" applyBorder="1" applyAlignment="1" applyProtection="1">
      <alignment vertical="center" shrinkToFit="1"/>
      <protection locked="0"/>
    </xf>
    <xf numFmtId="0" fontId="7" fillId="3" borderId="20" xfId="2" applyFont="1" applyFill="1" applyBorder="1" applyAlignment="1" applyProtection="1">
      <alignment vertical="center" shrinkToFit="1"/>
      <protection locked="0"/>
    </xf>
    <xf numFmtId="0" fontId="7" fillId="3" borderId="21" xfId="2" applyFont="1" applyFill="1" applyBorder="1" applyAlignment="1" applyProtection="1">
      <alignment vertical="center" shrinkToFit="1"/>
      <protection locked="0"/>
    </xf>
    <xf numFmtId="0" fontId="5" fillId="3" borderId="0" xfId="2" applyFont="1" applyFill="1" applyBorder="1" applyAlignment="1">
      <alignment horizontal="left" vertical="center" shrinkToFit="1"/>
    </xf>
    <xf numFmtId="0" fontId="7" fillId="3" borderId="19" xfId="2" applyFont="1" applyFill="1" applyBorder="1" applyAlignment="1" applyProtection="1">
      <alignment horizontal="left" vertical="center" shrinkToFit="1"/>
      <protection locked="0"/>
    </xf>
    <xf numFmtId="0" fontId="7" fillId="3" borderId="20" xfId="2" applyFont="1" applyFill="1" applyBorder="1" applyAlignment="1" applyProtection="1">
      <alignment horizontal="left" vertical="center" shrinkToFit="1"/>
      <protection locked="0"/>
    </xf>
    <xf numFmtId="0" fontId="7" fillId="3" borderId="21" xfId="2" applyFont="1" applyFill="1" applyBorder="1" applyAlignment="1" applyProtection="1">
      <alignment horizontal="left" vertical="center" shrinkToFit="1"/>
      <protection locked="0"/>
    </xf>
    <xf numFmtId="0" fontId="6" fillId="0" borderId="27" xfId="2" applyFont="1" applyFill="1" applyBorder="1" applyAlignment="1">
      <alignment horizontal="center" vertical="center" shrinkToFit="1"/>
    </xf>
    <xf numFmtId="0" fontId="7" fillId="3" borderId="31" xfId="2" applyFont="1" applyFill="1" applyBorder="1" applyAlignment="1" applyProtection="1">
      <alignment horizontal="left" vertical="center" shrinkToFit="1"/>
      <protection locked="0"/>
    </xf>
    <xf numFmtId="0" fontId="7" fillId="3" borderId="32" xfId="2" applyFont="1" applyFill="1" applyBorder="1" applyAlignment="1" applyProtection="1">
      <alignment horizontal="left" vertical="center" shrinkToFit="1"/>
      <protection locked="0"/>
    </xf>
    <xf numFmtId="0" fontId="7" fillId="3" borderId="33" xfId="2" applyFont="1" applyFill="1" applyBorder="1" applyAlignment="1" applyProtection="1">
      <alignment horizontal="left" vertical="center" shrinkToFit="1"/>
      <protection locked="0"/>
    </xf>
    <xf numFmtId="0" fontId="7" fillId="0" borderId="31" xfId="2" applyFont="1" applyFill="1" applyBorder="1" applyAlignment="1" applyProtection="1">
      <alignment horizontal="center" vertical="center" shrinkToFit="1"/>
      <protection locked="0"/>
    </xf>
    <xf numFmtId="0" fontId="7" fillId="0" borderId="32" xfId="2" applyFont="1" applyFill="1" applyBorder="1" applyAlignment="1" applyProtection="1">
      <alignment horizontal="center" vertical="center" shrinkToFit="1"/>
      <protection locked="0"/>
    </xf>
    <xf numFmtId="0" fontId="7" fillId="0" borderId="33" xfId="2" applyFont="1" applyFill="1" applyBorder="1" applyAlignment="1" applyProtection="1">
      <alignment horizontal="center" vertical="center" shrinkToFit="1"/>
      <protection locked="0"/>
    </xf>
    <xf numFmtId="14" fontId="5" fillId="0" borderId="0" xfId="2" applyNumberFormat="1" applyFont="1" applyBorder="1" applyAlignment="1">
      <alignment horizontal="left" vertical="center" shrinkToFit="1"/>
    </xf>
    <xf numFmtId="0" fontId="11" fillId="0" borderId="0" xfId="3" applyFont="1" applyFill="1" applyBorder="1" applyAlignment="1">
      <alignment vertical="center" shrinkToFit="1"/>
    </xf>
    <xf numFmtId="0" fontId="0" fillId="0" borderId="0" xfId="0" applyAlignment="1">
      <alignment vertical="center"/>
    </xf>
    <xf numFmtId="0" fontId="11" fillId="0" borderId="0" xfId="3" applyFont="1" applyFill="1" applyBorder="1" applyAlignment="1">
      <alignment horizontal="left" vertical="center" shrinkToFit="1"/>
    </xf>
    <xf numFmtId="0" fontId="13" fillId="0" borderId="0" xfId="3" applyFon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15" fillId="0" borderId="43" xfId="3" applyFont="1" applyFill="1" applyBorder="1" applyAlignment="1">
      <alignment vertical="center" shrinkToFit="1"/>
    </xf>
    <xf numFmtId="0" fontId="0" fillId="0" borderId="0" xfId="0" applyAlignment="1"/>
    <xf numFmtId="0" fontId="18" fillId="2" borderId="74" xfId="3" applyFont="1" applyFill="1" applyBorder="1" applyAlignment="1">
      <alignment vertical="center" shrinkToFit="1"/>
    </xf>
    <xf numFmtId="0" fontId="18" fillId="0" borderId="76" xfId="3" applyFont="1" applyFill="1" applyBorder="1" applyAlignment="1">
      <alignment horizontal="center" vertical="center" shrinkToFit="1"/>
    </xf>
    <xf numFmtId="0" fontId="18" fillId="0" borderId="75" xfId="3" applyFont="1" applyFill="1" applyBorder="1" applyAlignment="1">
      <alignment horizontal="center" vertical="center" shrinkToFit="1"/>
    </xf>
    <xf numFmtId="0" fontId="18" fillId="0" borderId="86" xfId="3" applyFont="1" applyFill="1" applyBorder="1" applyAlignment="1">
      <alignment horizontal="center" vertical="center" shrinkToFit="1"/>
    </xf>
    <xf numFmtId="14" fontId="7" fillId="0" borderId="11" xfId="2" applyNumberFormat="1" applyFont="1" applyFill="1" applyBorder="1" applyAlignment="1" applyProtection="1">
      <alignment horizontal="center" vertical="center" shrinkToFit="1"/>
      <protection locked="0"/>
    </xf>
    <xf numFmtId="14" fontId="7" fillId="0" borderId="10" xfId="2" applyNumberFormat="1" applyFont="1" applyFill="1" applyBorder="1" applyAlignment="1" applyProtection="1">
      <alignment horizontal="center" vertical="center" shrinkToFit="1"/>
      <protection locked="0"/>
    </xf>
    <xf numFmtId="14" fontId="7" fillId="0" borderId="18" xfId="2" applyNumberFormat="1" applyFont="1" applyFill="1" applyBorder="1" applyAlignment="1" applyProtection="1">
      <alignment horizontal="center" vertical="center" shrinkToFit="1"/>
      <protection locked="0"/>
    </xf>
    <xf numFmtId="14" fontId="8" fillId="0" borderId="18" xfId="2" applyNumberFormat="1" applyFont="1" applyFill="1" applyBorder="1" applyAlignment="1" applyProtection="1">
      <alignment horizontal="center" vertical="center" shrinkToFit="1"/>
      <protection locked="0"/>
    </xf>
    <xf numFmtId="14" fontId="7" fillId="3" borderId="18" xfId="2" applyNumberFormat="1" applyFont="1" applyFill="1" applyBorder="1" applyAlignment="1" applyProtection="1">
      <alignment horizontal="center" vertical="center" shrinkToFit="1"/>
      <protection locked="0"/>
    </xf>
    <xf numFmtId="14" fontId="7" fillId="0" borderId="17" xfId="2" applyNumberFormat="1" applyFont="1" applyFill="1" applyBorder="1" applyAlignment="1" applyProtection="1">
      <alignment horizontal="center" vertical="center" shrinkToFit="1"/>
      <protection locked="0"/>
    </xf>
    <xf numFmtId="14" fontId="8" fillId="0" borderId="17" xfId="2" applyNumberFormat="1" applyFont="1" applyFill="1" applyBorder="1" applyAlignment="1" applyProtection="1">
      <alignment horizontal="center" vertical="center" shrinkToFit="1"/>
      <protection locked="0"/>
    </xf>
    <xf numFmtId="14" fontId="7" fillId="3" borderId="17" xfId="2" applyNumberFormat="1" applyFont="1" applyFill="1" applyBorder="1" applyAlignment="1" applyProtection="1">
      <alignment horizontal="center" vertical="center" shrinkToFit="1"/>
      <protection locked="0"/>
    </xf>
    <xf numFmtId="0" fontId="7" fillId="0" borderId="11" xfId="2" applyFont="1" applyFill="1" applyBorder="1" applyAlignment="1" applyProtection="1">
      <alignment horizontal="center" vertical="center" shrinkToFit="1"/>
      <protection locked="0"/>
    </xf>
    <xf numFmtId="0" fontId="7" fillId="0" borderId="18" xfId="2" applyFont="1" applyFill="1" applyBorder="1" applyAlignment="1" applyProtection="1">
      <alignment horizontal="center" vertical="center" shrinkToFit="1"/>
      <protection locked="0"/>
    </xf>
    <xf numFmtId="0" fontId="7" fillId="3" borderId="18" xfId="2" applyFont="1" applyFill="1" applyBorder="1" applyAlignment="1" applyProtection="1">
      <alignment horizontal="center" vertical="center" shrinkToFit="1"/>
      <protection locked="0"/>
    </xf>
    <xf numFmtId="0" fontId="26" fillId="0" borderId="0" xfId="0" applyFont="1" applyFill="1" applyAlignment="1">
      <alignment horizontal="distributed" vertical="center" shrinkToFit="1"/>
    </xf>
    <xf numFmtId="0" fontId="26" fillId="0" borderId="0" xfId="0" applyFont="1" applyFill="1" applyAlignment="1">
      <alignment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31" xfId="0" applyFont="1" applyFill="1" applyBorder="1" applyAlignment="1">
      <alignment horizontal="center" vertical="center" shrinkToFit="1"/>
    </xf>
    <xf numFmtId="0" fontId="26" fillId="0" borderId="10" xfId="0" applyFont="1" applyFill="1" applyBorder="1" applyAlignment="1">
      <alignment horizontal="center" vertical="center" shrinkToFit="1"/>
    </xf>
    <xf numFmtId="0" fontId="26" fillId="0" borderId="17" xfId="0" applyFont="1" applyFill="1" applyBorder="1" applyAlignment="1">
      <alignment horizontal="center" vertical="center" shrinkToFit="1"/>
    </xf>
    <xf numFmtId="0" fontId="26" fillId="0" borderId="12" xfId="0" applyFont="1" applyFill="1" applyBorder="1" applyAlignment="1">
      <alignment horizontal="center" vertical="center" shrinkToFit="1"/>
    </xf>
    <xf numFmtId="0" fontId="26" fillId="0" borderId="19" xfId="0" applyFont="1" applyFill="1" applyBorder="1" applyAlignment="1">
      <alignment horizontal="center" vertical="center" shrinkToFit="1"/>
    </xf>
    <xf numFmtId="0" fontId="26" fillId="0" borderId="91" xfId="0" applyFont="1" applyFill="1" applyBorder="1" applyAlignment="1">
      <alignment horizontal="center" vertical="center" shrinkToFit="1"/>
    </xf>
    <xf numFmtId="0" fontId="26" fillId="0" borderId="92" xfId="0" applyFont="1" applyFill="1" applyBorder="1" applyAlignment="1">
      <alignment horizontal="center" vertical="center" shrinkToFit="1"/>
    </xf>
    <xf numFmtId="14" fontId="7" fillId="3" borderId="30" xfId="2" applyNumberFormat="1" applyFont="1" applyFill="1" applyBorder="1" applyAlignment="1" applyProtection="1">
      <alignment horizontal="center" vertical="center" shrinkToFit="1"/>
      <protection locked="0"/>
    </xf>
    <xf numFmtId="14" fontId="7" fillId="3" borderId="27" xfId="2" applyNumberFormat="1" applyFont="1" applyFill="1" applyBorder="1" applyAlignment="1" applyProtection="1">
      <alignment horizontal="center" vertical="center" shrinkToFit="1"/>
      <protection locked="0"/>
    </xf>
    <xf numFmtId="0" fontId="7" fillId="3" borderId="30" xfId="2" applyFont="1" applyFill="1" applyBorder="1" applyAlignment="1" applyProtection="1">
      <alignment horizontal="center" vertical="center" shrinkToFit="1"/>
      <protection locked="0"/>
    </xf>
    <xf numFmtId="0" fontId="26" fillId="0" borderId="95" xfId="0" applyFont="1" applyFill="1" applyBorder="1" applyAlignment="1">
      <alignment horizontal="center" vertical="center" shrinkToFit="1"/>
    </xf>
    <xf numFmtId="0" fontId="26" fillId="0" borderId="0" xfId="0" applyFont="1" applyFill="1" applyAlignment="1">
      <alignment horizontal="center" vertical="center" shrinkToFit="1"/>
    </xf>
    <xf numFmtId="0" fontId="26" fillId="0" borderId="44" xfId="0" applyFont="1" applyFill="1" applyBorder="1" applyAlignment="1">
      <alignment horizontal="center" vertical="center" shrinkToFit="1"/>
    </xf>
    <xf numFmtId="0" fontId="26" fillId="0" borderId="21" xfId="0" applyFont="1" applyFill="1" applyBorder="1" applyAlignment="1">
      <alignment horizontal="center" vertical="center" shrinkToFit="1"/>
    </xf>
    <xf numFmtId="0" fontId="26" fillId="0" borderId="33" xfId="0" applyFont="1" applyFill="1" applyBorder="1" applyAlignment="1">
      <alignment horizontal="center" vertical="center" shrinkToFit="1"/>
    </xf>
    <xf numFmtId="0" fontId="26" fillId="0" borderId="27" xfId="0" applyFont="1" applyFill="1" applyBorder="1" applyAlignment="1">
      <alignment horizontal="center" vertical="center" shrinkToFit="1"/>
    </xf>
    <xf numFmtId="0" fontId="26" fillId="0" borderId="88" xfId="0" applyFont="1" applyFill="1" applyBorder="1" applyAlignment="1">
      <alignment horizontal="center" vertical="center" shrinkToFit="1"/>
    </xf>
    <xf numFmtId="0" fontId="7" fillId="0" borderId="30" xfId="2" applyFont="1" applyFill="1" applyBorder="1" applyAlignment="1" applyProtection="1">
      <alignment horizontal="center" vertical="center" shrinkToFit="1"/>
      <protection locked="0"/>
    </xf>
    <xf numFmtId="14" fontId="3" fillId="0" borderId="1" xfId="2" applyNumberFormat="1" applyFont="1" applyBorder="1" applyAlignment="1">
      <alignment vertical="center" shrinkToFit="1"/>
    </xf>
    <xf numFmtId="0" fontId="28" fillId="4" borderId="0" xfId="0" applyFont="1" applyFill="1" applyBorder="1" applyAlignment="1">
      <alignment vertical="center" shrinkToFit="1"/>
    </xf>
    <xf numFmtId="0" fontId="29" fillId="4" borderId="0" xfId="0" applyFont="1" applyFill="1" applyBorder="1" applyAlignment="1">
      <alignment horizontal="center" vertical="center" shrinkToFit="1"/>
    </xf>
    <xf numFmtId="0" fontId="30" fillId="4" borderId="0" xfId="0" applyFont="1" applyFill="1" applyBorder="1" applyAlignment="1">
      <alignment vertical="center" shrinkToFit="1"/>
    </xf>
    <xf numFmtId="0" fontId="28" fillId="0" borderId="0" xfId="0" applyFont="1" applyFill="1" applyBorder="1" applyAlignment="1">
      <alignment vertical="center" shrinkToFit="1"/>
    </xf>
    <xf numFmtId="0" fontId="26" fillId="0" borderId="16" xfId="0" applyFont="1" applyFill="1" applyBorder="1" applyAlignment="1">
      <alignment horizontal="center" vertical="center" shrinkToFit="1"/>
    </xf>
    <xf numFmtId="0" fontId="26" fillId="0" borderId="0" xfId="0" applyFont="1" applyFill="1" applyAlignment="1" applyProtection="1">
      <alignment vertical="center" shrinkToFit="1"/>
      <protection locked="0"/>
    </xf>
    <xf numFmtId="31" fontId="26" fillId="0" borderId="0" xfId="0" applyNumberFormat="1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vertical="center" shrinkToFit="1"/>
    </xf>
    <xf numFmtId="31" fontId="26" fillId="0" borderId="0" xfId="0" applyNumberFormat="1" applyFont="1" applyFill="1" applyBorder="1" applyAlignment="1">
      <alignment vertical="center" shrinkToFit="1"/>
    </xf>
    <xf numFmtId="0" fontId="26" fillId="0" borderId="0" xfId="0" applyFont="1" applyFill="1" applyBorder="1" applyAlignment="1" applyProtection="1">
      <alignment horizontal="center" vertical="center" shrinkToFit="1"/>
      <protection locked="0"/>
    </xf>
    <xf numFmtId="0" fontId="26" fillId="0" borderId="0" xfId="0" applyFont="1" applyFill="1" applyAlignment="1">
      <alignment horizontal="left" vertical="center" shrinkToFit="1"/>
    </xf>
    <xf numFmtId="3" fontId="26" fillId="0" borderId="12" xfId="0" applyNumberFormat="1" applyFont="1" applyFill="1" applyBorder="1" applyAlignment="1">
      <alignment horizontal="center" vertical="center" shrinkToFit="1"/>
    </xf>
    <xf numFmtId="3" fontId="26" fillId="0" borderId="44" xfId="0" applyNumberFormat="1" applyFont="1" applyFill="1" applyBorder="1" applyAlignment="1">
      <alignment horizontal="center" vertical="center" shrinkToFit="1"/>
    </xf>
    <xf numFmtId="3" fontId="26" fillId="0" borderId="88" xfId="0" applyNumberFormat="1" applyFont="1" applyFill="1" applyBorder="1" applyAlignment="1">
      <alignment horizontal="center" vertical="center" shrinkToFit="1"/>
    </xf>
    <xf numFmtId="3" fontId="26" fillId="0" borderId="16" xfId="0" applyNumberFormat="1" applyFont="1" applyFill="1" applyBorder="1" applyAlignment="1">
      <alignment horizontal="center" vertical="center" shrinkToFit="1"/>
    </xf>
    <xf numFmtId="3" fontId="26" fillId="0" borderId="21" xfId="0" applyNumberFormat="1" applyFont="1" applyFill="1" applyBorder="1" applyAlignment="1">
      <alignment horizontal="center" vertical="center" shrinkToFit="1"/>
    </xf>
    <xf numFmtId="3" fontId="26" fillId="0" borderId="19" xfId="0" applyNumberFormat="1" applyFont="1" applyFill="1" applyBorder="1" applyAlignment="1">
      <alignment horizontal="center" vertical="center" shrinkToFit="1"/>
    </xf>
    <xf numFmtId="3" fontId="26" fillId="0" borderId="31" xfId="0" applyNumberFormat="1" applyFont="1" applyFill="1" applyBorder="1" applyAlignment="1">
      <alignment horizontal="center" vertical="center" shrinkToFit="1"/>
    </xf>
    <xf numFmtId="3" fontId="26" fillId="0" borderId="33" xfId="0" applyNumberFormat="1" applyFont="1" applyFill="1" applyBorder="1" applyAlignment="1">
      <alignment horizontal="center" vertical="center" shrinkToFit="1"/>
    </xf>
    <xf numFmtId="3" fontId="26" fillId="0" borderId="27" xfId="0" applyNumberFormat="1" applyFont="1" applyFill="1" applyBorder="1" applyAlignment="1">
      <alignment horizontal="center" vertical="center" shrinkToFit="1"/>
    </xf>
    <xf numFmtId="3" fontId="26" fillId="0" borderId="92" xfId="0" applyNumberFormat="1" applyFont="1" applyFill="1" applyBorder="1" applyAlignment="1">
      <alignment horizontal="center" vertical="center" shrinkToFit="1"/>
    </xf>
    <xf numFmtId="3" fontId="26" fillId="0" borderId="95" xfId="0" applyNumberFormat="1" applyFont="1" applyFill="1" applyBorder="1" applyAlignment="1">
      <alignment horizontal="center" vertical="center" shrinkToFit="1"/>
    </xf>
    <xf numFmtId="3" fontId="26" fillId="0" borderId="91" xfId="0" applyNumberFormat="1" applyFont="1" applyFill="1" applyBorder="1" applyAlignment="1">
      <alignment horizontal="center" vertical="center" shrinkToFit="1"/>
    </xf>
    <xf numFmtId="0" fontId="6" fillId="0" borderId="17" xfId="2" applyFont="1" applyFill="1" applyBorder="1" applyAlignment="1" applyProtection="1">
      <alignment horizontal="center" vertical="center" shrinkToFit="1"/>
      <protection locked="0"/>
    </xf>
    <xf numFmtId="0" fontId="7" fillId="0" borderId="10" xfId="2" applyFont="1" applyFill="1" applyBorder="1" applyAlignment="1" applyProtection="1">
      <alignment horizontal="center" vertical="center" shrinkToFit="1"/>
      <protection locked="0"/>
    </xf>
    <xf numFmtId="0" fontId="7" fillId="0" borderId="17" xfId="2" applyFont="1" applyFill="1" applyBorder="1" applyAlignment="1" applyProtection="1">
      <alignment horizontal="center" vertical="center" shrinkToFit="1"/>
      <protection locked="0"/>
    </xf>
    <xf numFmtId="49" fontId="7" fillId="0" borderId="11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16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18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23" xfId="2" applyNumberFormat="1" applyFont="1" applyFill="1" applyBorder="1" applyAlignment="1" applyProtection="1">
      <alignment horizontal="center" vertical="center" shrinkToFit="1"/>
      <protection locked="0"/>
    </xf>
    <xf numFmtId="0" fontId="6" fillId="0" borderId="27" xfId="2" applyFont="1" applyFill="1" applyBorder="1" applyAlignment="1" applyProtection="1">
      <alignment horizontal="center" vertical="center" shrinkToFit="1"/>
      <protection locked="0"/>
    </xf>
    <xf numFmtId="0" fontId="7" fillId="0" borderId="27" xfId="2" applyFont="1" applyFill="1" applyBorder="1" applyAlignment="1" applyProtection="1">
      <alignment horizontal="center" vertical="center" shrinkToFit="1"/>
      <protection locked="0"/>
    </xf>
    <xf numFmtId="49" fontId="7" fillId="0" borderId="30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29" xfId="2" applyNumberFormat="1" applyFont="1" applyFill="1" applyBorder="1" applyAlignment="1" applyProtection="1">
      <alignment horizontal="center" vertical="center" shrinkToFit="1"/>
      <protection locked="0"/>
    </xf>
    <xf numFmtId="0" fontId="7" fillId="0" borderId="17" xfId="2" applyFont="1" applyFill="1" applyBorder="1" applyAlignment="1" applyProtection="1">
      <alignment horizontal="left" vertical="center" indent="1" shrinkToFit="1"/>
      <protection locked="0"/>
    </xf>
    <xf numFmtId="0" fontId="7" fillId="0" borderId="27" xfId="2" applyFont="1" applyFill="1" applyBorder="1" applyAlignment="1" applyProtection="1">
      <alignment horizontal="left" vertical="center" indent="1" shrinkToFit="1"/>
      <protection locked="0"/>
    </xf>
    <xf numFmtId="0" fontId="6" fillId="5" borderId="2" xfId="2" applyFont="1" applyFill="1" applyBorder="1" applyAlignment="1">
      <alignment horizontal="center" vertical="center" shrinkToFit="1"/>
    </xf>
    <xf numFmtId="0" fontId="6" fillId="5" borderId="2" xfId="2" applyFont="1" applyFill="1" applyBorder="1" applyAlignment="1">
      <alignment horizontal="center" shrinkToFit="1"/>
    </xf>
    <xf numFmtId="0" fontId="6" fillId="5" borderId="3" xfId="2" applyFont="1" applyFill="1" applyBorder="1" applyAlignment="1">
      <alignment horizontal="center" vertical="center" shrinkToFit="1"/>
    </xf>
    <xf numFmtId="0" fontId="6" fillId="5" borderId="87" xfId="2" applyFont="1" applyFill="1" applyBorder="1" applyAlignment="1">
      <alignment horizontal="center" vertical="center" shrinkToFit="1"/>
    </xf>
    <xf numFmtId="0" fontId="6" fillId="5" borderId="26" xfId="2" applyFont="1" applyFill="1" applyBorder="1" applyAlignment="1">
      <alignment horizontal="center" vertical="center" shrinkToFit="1"/>
    </xf>
    <xf numFmtId="0" fontId="6" fillId="5" borderId="6" xfId="2" applyFont="1" applyFill="1" applyBorder="1" applyAlignment="1">
      <alignment horizontal="center" vertical="center" shrinkToFit="1"/>
    </xf>
    <xf numFmtId="0" fontId="6" fillId="5" borderId="9" xfId="2" applyFont="1" applyFill="1" applyBorder="1" applyAlignment="1">
      <alignment horizontal="center" vertical="center" shrinkToFit="1"/>
    </xf>
    <xf numFmtId="0" fontId="6" fillId="5" borderId="6" xfId="0" applyFont="1" applyFill="1" applyBorder="1" applyAlignment="1">
      <alignment horizontal="center"/>
    </xf>
    <xf numFmtId="14" fontId="27" fillId="5" borderId="7" xfId="2" applyNumberFormat="1" applyFont="1" applyFill="1" applyBorder="1" applyAlignment="1">
      <alignment horizontal="center" vertical="center" shrinkToFit="1"/>
    </xf>
    <xf numFmtId="14" fontId="27" fillId="5" borderId="9" xfId="2" applyNumberFormat="1" applyFont="1" applyFill="1" applyBorder="1" applyAlignment="1">
      <alignment horizontal="center" vertical="center" shrinkToFit="1"/>
    </xf>
    <xf numFmtId="0" fontId="27" fillId="5" borderId="7" xfId="2" applyFont="1" applyFill="1" applyBorder="1" applyAlignment="1">
      <alignment horizontal="center" vertical="center" shrinkToFit="1"/>
    </xf>
    <xf numFmtId="0" fontId="6" fillId="6" borderId="10" xfId="2" applyFont="1" applyFill="1" applyBorder="1" applyAlignment="1">
      <alignment horizontal="center" vertical="center" shrinkToFit="1"/>
    </xf>
    <xf numFmtId="0" fontId="7" fillId="6" borderId="18" xfId="2" applyFont="1" applyFill="1" applyBorder="1" applyAlignment="1">
      <alignment horizontal="center" vertical="center" shrinkToFit="1"/>
    </xf>
    <xf numFmtId="0" fontId="7" fillId="6" borderId="10" xfId="2" applyFont="1" applyFill="1" applyBorder="1" applyAlignment="1">
      <alignment horizontal="center" vertical="center" shrinkToFit="1"/>
    </xf>
    <xf numFmtId="0" fontId="7" fillId="6" borderId="17" xfId="2" applyFont="1" applyFill="1" applyBorder="1" applyAlignment="1">
      <alignment horizontal="center" vertical="center" shrinkToFit="1"/>
    </xf>
    <xf numFmtId="14" fontId="7" fillId="6" borderId="11" xfId="2" applyNumberFormat="1" applyFont="1" applyFill="1" applyBorder="1" applyAlignment="1" applyProtection="1">
      <alignment horizontal="center" vertical="center" shrinkToFit="1"/>
      <protection locked="0"/>
    </xf>
    <xf numFmtId="14" fontId="7" fillId="6" borderId="10" xfId="2" applyNumberFormat="1" applyFont="1" applyFill="1" applyBorder="1" applyAlignment="1" applyProtection="1">
      <alignment horizontal="center" vertical="center" shrinkToFit="1"/>
      <protection locked="0"/>
    </xf>
    <xf numFmtId="0" fontId="7" fillId="6" borderId="11" xfId="2" applyFont="1" applyFill="1" applyBorder="1" applyAlignment="1" applyProtection="1">
      <alignment horizontal="center" vertical="center" shrinkToFit="1"/>
      <protection locked="0"/>
    </xf>
    <xf numFmtId="0" fontId="7" fillId="6" borderId="12" xfId="2" applyFont="1" applyFill="1" applyBorder="1" applyAlignment="1" applyProtection="1">
      <alignment horizontal="center" vertical="center" shrinkToFit="1"/>
      <protection locked="0"/>
    </xf>
    <xf numFmtId="0" fontId="7" fillId="6" borderId="13" xfId="2" applyFont="1" applyFill="1" applyBorder="1" applyAlignment="1" applyProtection="1">
      <alignment horizontal="center" vertical="center" shrinkToFit="1"/>
      <protection locked="0"/>
    </xf>
    <xf numFmtId="0" fontId="7" fillId="6" borderId="14" xfId="2" applyFont="1" applyFill="1" applyBorder="1" applyAlignment="1" applyProtection="1">
      <alignment horizontal="center" vertical="center" shrinkToFit="1"/>
      <protection locked="0"/>
    </xf>
    <xf numFmtId="0" fontId="7" fillId="6" borderId="10" xfId="2" applyFont="1" applyFill="1" applyBorder="1" applyAlignment="1" applyProtection="1">
      <alignment horizontal="center" vertical="center" shrinkToFit="1"/>
    </xf>
    <xf numFmtId="0" fontId="7" fillId="6" borderId="11" xfId="2" applyFont="1" applyFill="1" applyBorder="1" applyAlignment="1" applyProtection="1">
      <alignment horizontal="center" vertical="center" shrinkToFit="1"/>
    </xf>
    <xf numFmtId="49" fontId="7" fillId="6" borderId="11" xfId="2" applyNumberFormat="1" applyFont="1" applyFill="1" applyBorder="1" applyAlignment="1" applyProtection="1">
      <alignment horizontal="center" vertical="center" shrinkToFit="1"/>
    </xf>
    <xf numFmtId="49" fontId="7" fillId="6" borderId="16" xfId="2" applyNumberFormat="1" applyFont="1" applyFill="1" applyBorder="1" applyAlignment="1" applyProtection="1">
      <alignment horizontal="center" vertical="center" shrinkToFit="1"/>
    </xf>
    <xf numFmtId="0" fontId="7" fillId="6" borderId="11" xfId="2" applyFont="1" applyFill="1" applyBorder="1" applyAlignment="1">
      <alignment horizontal="center" vertical="center" shrinkToFit="1"/>
    </xf>
    <xf numFmtId="0" fontId="7" fillId="6" borderId="10" xfId="2" applyFont="1" applyFill="1" applyBorder="1" applyAlignment="1">
      <alignment horizontal="left" vertical="center" indent="1" shrinkToFit="1"/>
    </xf>
    <xf numFmtId="0" fontId="6" fillId="6" borderId="97" xfId="2" applyFont="1" applyFill="1" applyBorder="1" applyAlignment="1">
      <alignment horizontal="center" vertical="center" shrinkToFit="1"/>
    </xf>
    <xf numFmtId="0" fontId="27" fillId="5" borderId="6" xfId="0" applyFont="1" applyFill="1" applyBorder="1" applyAlignment="1">
      <alignment horizontal="center"/>
    </xf>
    <xf numFmtId="0" fontId="26" fillId="0" borderId="0" xfId="0" applyFont="1" applyFill="1" applyAlignment="1">
      <alignment horizontal="center" vertical="center" shrinkToFit="1"/>
    </xf>
    <xf numFmtId="14" fontId="6" fillId="5" borderId="2" xfId="2" applyNumberFormat="1" applyFont="1" applyFill="1" applyBorder="1" applyAlignment="1">
      <alignment horizontal="center" vertical="center" shrinkToFit="1"/>
    </xf>
    <xf numFmtId="14" fontId="27" fillId="5" borderId="6" xfId="2" applyNumberFormat="1" applyFont="1" applyFill="1" applyBorder="1" applyAlignment="1">
      <alignment horizontal="center" vertical="center" shrinkToFit="1"/>
    </xf>
    <xf numFmtId="49" fontId="7" fillId="0" borderId="10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27" xfId="2" applyNumberFormat="1" applyFont="1" applyFill="1" applyBorder="1" applyAlignment="1" applyProtection="1">
      <alignment horizontal="center" vertical="center" shrinkToFit="1"/>
      <protection locked="0"/>
    </xf>
    <xf numFmtId="0" fontId="26" fillId="0" borderId="0" xfId="0" applyFont="1" applyFill="1" applyAlignment="1">
      <alignment horizontal="center" vertical="center" shrinkToFit="1"/>
    </xf>
    <xf numFmtId="14" fontId="6" fillId="2" borderId="2" xfId="2" applyNumberFormat="1" applyFont="1" applyFill="1" applyBorder="1" applyAlignment="1">
      <alignment horizontal="center" shrinkToFit="1"/>
    </xf>
    <xf numFmtId="0" fontId="6" fillId="2" borderId="3" xfId="2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/>
    </xf>
    <xf numFmtId="0" fontId="6" fillId="2" borderId="7" xfId="2" applyFont="1" applyFill="1" applyBorder="1" applyAlignment="1">
      <alignment horizontal="center" vertical="center" shrinkToFit="1"/>
    </xf>
    <xf numFmtId="0" fontId="32" fillId="0" borderId="0" xfId="0" applyFont="1" applyAlignment="1" applyProtection="1">
      <alignment horizontal="center" vertical="center"/>
    </xf>
    <xf numFmtId="3" fontId="26" fillId="0" borderId="0" xfId="0" applyNumberFormat="1" applyFont="1" applyFill="1" applyBorder="1" applyAlignment="1">
      <alignment horizontal="center" vertical="center" shrinkToFit="1"/>
    </xf>
    <xf numFmtId="0" fontId="34" fillId="0" borderId="0" xfId="0" applyFont="1" applyAlignment="1">
      <alignment horizontal="left" vertical="center" indent="4"/>
    </xf>
    <xf numFmtId="0" fontId="35" fillId="0" borderId="0" xfId="0" applyFont="1" applyBorder="1" applyAlignment="1">
      <alignment horizontal="left" vertical="center"/>
    </xf>
    <xf numFmtId="0" fontId="34" fillId="0" borderId="98" xfId="0" applyFont="1" applyFill="1" applyBorder="1" applyAlignment="1">
      <alignment horizontal="left" vertical="center" indent="4"/>
    </xf>
    <xf numFmtId="0" fontId="34" fillId="0" borderId="98" xfId="0" applyFont="1" applyFill="1" applyBorder="1" applyAlignment="1">
      <alignment horizontal="left" vertical="center" indent="1"/>
    </xf>
    <xf numFmtId="0" fontId="36" fillId="0" borderId="0" xfId="0" applyFont="1" applyBorder="1" applyAlignment="1">
      <alignment horizontal="left" vertical="center"/>
    </xf>
    <xf numFmtId="0" fontId="26" fillId="0" borderId="0" xfId="0" applyFont="1" applyFill="1" applyAlignment="1" applyProtection="1">
      <alignment horizontal="right" vertical="center" shrinkToFit="1"/>
    </xf>
    <xf numFmtId="0" fontId="26" fillId="0" borderId="0" xfId="0" applyFont="1" applyFill="1" applyBorder="1" applyAlignment="1" applyProtection="1">
      <alignment horizontal="center" vertical="center" shrinkToFit="1"/>
    </xf>
    <xf numFmtId="0" fontId="26" fillId="0" borderId="0" xfId="0" applyFont="1" applyFill="1" applyAlignment="1" applyProtection="1">
      <alignment horizontal="center" vertical="center" shrinkToFit="1"/>
    </xf>
    <xf numFmtId="0" fontId="26" fillId="0" borderId="0" xfId="0" applyFont="1" applyFill="1" applyAlignment="1" applyProtection="1">
      <alignment horizontal="distributed" vertical="center" shrinkToFit="1"/>
    </xf>
    <xf numFmtId="31" fontId="26" fillId="0" borderId="0" xfId="0" applyNumberFormat="1" applyFont="1" applyFill="1" applyBorder="1" applyAlignment="1" applyProtection="1">
      <alignment horizontal="center" vertical="center" shrinkToFit="1"/>
    </xf>
    <xf numFmtId="0" fontId="26" fillId="0" borderId="0" xfId="0" applyFont="1" applyFill="1" applyAlignment="1" applyProtection="1">
      <alignment vertical="center" shrinkToFit="1"/>
    </xf>
    <xf numFmtId="0" fontId="35" fillId="0" borderId="0" xfId="0" applyFont="1">
      <alignment vertical="center"/>
    </xf>
    <xf numFmtId="0" fontId="34" fillId="0" borderId="0" xfId="0" applyFont="1" applyFill="1" applyBorder="1" applyAlignment="1">
      <alignment horizontal="left" vertical="center" indent="4"/>
    </xf>
    <xf numFmtId="0" fontId="34" fillId="0" borderId="0" xfId="0" applyFont="1" applyFill="1" applyBorder="1" applyAlignment="1">
      <alignment horizontal="left" vertical="center" indent="1"/>
    </xf>
    <xf numFmtId="0" fontId="37" fillId="0" borderId="0" xfId="0" applyFont="1" applyFill="1" applyBorder="1" applyAlignment="1">
      <alignment horizontal="left" vertical="center" indent="1"/>
    </xf>
    <xf numFmtId="0" fontId="38" fillId="0" borderId="0" xfId="0" applyFont="1">
      <alignment vertical="center"/>
    </xf>
    <xf numFmtId="0" fontId="35" fillId="0" borderId="0" xfId="0" applyFont="1" applyFill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9" fillId="0" borderId="0" xfId="0" applyFont="1" applyAlignment="1">
      <alignment horizontal="justify" vertical="center"/>
    </xf>
    <xf numFmtId="0" fontId="36" fillId="0" borderId="0" xfId="0" applyFont="1" applyBorder="1" applyAlignment="1">
      <alignment horizontal="left" vertical="center"/>
    </xf>
    <xf numFmtId="0" fontId="7" fillId="0" borderId="17" xfId="0" applyFont="1" applyFill="1" applyBorder="1" applyAlignment="1" applyProtection="1">
      <alignment vertical="center" shrinkToFit="1"/>
      <protection locked="0"/>
    </xf>
    <xf numFmtId="0" fontId="7" fillId="0" borderId="27" xfId="0" applyFont="1" applyFill="1" applyBorder="1" applyAlignment="1" applyProtection="1">
      <alignment vertical="center" shrinkToFit="1"/>
      <protection locked="0"/>
    </xf>
    <xf numFmtId="0" fontId="34" fillId="7" borderId="7" xfId="0" applyFont="1" applyFill="1" applyBorder="1" applyAlignment="1">
      <alignment horizontal="left" vertical="center" indent="1"/>
    </xf>
    <xf numFmtId="0" fontId="35" fillId="0" borderId="0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6" fillId="5" borderId="3" xfId="2" applyFont="1" applyFill="1" applyBorder="1" applyAlignment="1">
      <alignment horizontal="center" vertical="center" shrinkToFit="1"/>
    </xf>
    <xf numFmtId="0" fontId="6" fillId="5" borderId="7" xfId="2" applyFont="1" applyFill="1" applyBorder="1" applyAlignment="1">
      <alignment horizontal="center" vertical="center" shrinkToFit="1"/>
    </xf>
    <xf numFmtId="0" fontId="27" fillId="2" borderId="8" xfId="2" applyFont="1" applyFill="1" applyBorder="1" applyAlignment="1">
      <alignment horizontal="right" vertical="center" indent="1" shrinkToFit="1"/>
    </xf>
    <xf numFmtId="0" fontId="6" fillId="2" borderId="7" xfId="2" applyFont="1" applyFill="1" applyBorder="1" applyAlignment="1">
      <alignment horizontal="right" vertical="center" indent="1" shrinkToFit="1"/>
    </xf>
    <xf numFmtId="0" fontId="6" fillId="2" borderId="9" xfId="2" applyFont="1" applyFill="1" applyBorder="1" applyAlignment="1">
      <alignment horizontal="right" vertical="center" indent="1" shrinkToFit="1"/>
    </xf>
    <xf numFmtId="49" fontId="7" fillId="0" borderId="22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18" xfId="2" applyNumberFormat="1" applyFont="1" applyFill="1" applyBorder="1" applyAlignment="1" applyProtection="1">
      <alignment horizontal="center" vertical="center" shrinkToFit="1"/>
      <protection locked="0"/>
    </xf>
    <xf numFmtId="14" fontId="6" fillId="5" borderId="4" xfId="2" applyNumberFormat="1" applyFont="1" applyFill="1" applyBorder="1" applyAlignment="1">
      <alignment horizontal="center" vertical="center" shrinkToFit="1"/>
    </xf>
    <xf numFmtId="14" fontId="6" fillId="5" borderId="3" xfId="2" applyNumberFormat="1" applyFont="1" applyFill="1" applyBorder="1" applyAlignment="1">
      <alignment horizontal="center" vertical="center" shrinkToFit="1"/>
    </xf>
    <xf numFmtId="14" fontId="6" fillId="5" borderId="5" xfId="2" applyNumberFormat="1" applyFont="1" applyFill="1" applyBorder="1" applyAlignment="1">
      <alignment horizontal="center" vertical="center" shrinkToFit="1"/>
    </xf>
    <xf numFmtId="0" fontId="27" fillId="5" borderId="8" xfId="2" applyFont="1" applyFill="1" applyBorder="1" applyAlignment="1">
      <alignment horizontal="center" vertical="center" shrinkToFit="1"/>
    </xf>
    <xf numFmtId="0" fontId="6" fillId="5" borderId="9" xfId="2" applyFont="1" applyFill="1" applyBorder="1" applyAlignment="1">
      <alignment horizontal="center" vertical="center" shrinkToFit="1"/>
    </xf>
    <xf numFmtId="14" fontId="27" fillId="5" borderId="8" xfId="2" applyNumberFormat="1" applyFont="1" applyFill="1" applyBorder="1" applyAlignment="1">
      <alignment horizontal="center" vertical="center" shrinkToFit="1"/>
    </xf>
    <xf numFmtId="14" fontId="6" fillId="5" borderId="7" xfId="2" applyNumberFormat="1" applyFont="1" applyFill="1" applyBorder="1" applyAlignment="1">
      <alignment horizontal="center" vertical="center" shrinkToFit="1"/>
    </xf>
    <xf numFmtId="14" fontId="31" fillId="2" borderId="72" xfId="2" applyNumberFormat="1" applyFont="1" applyFill="1" applyBorder="1" applyAlignment="1">
      <alignment horizontal="center" vertical="center" shrinkToFit="1"/>
    </xf>
    <xf numFmtId="14" fontId="31" fillId="2" borderId="73" xfId="2" applyNumberFormat="1" applyFont="1" applyFill="1" applyBorder="1" applyAlignment="1">
      <alignment horizontal="center" vertical="center" shrinkToFit="1"/>
    </xf>
    <xf numFmtId="14" fontId="31" fillId="2" borderId="71" xfId="2" applyNumberFormat="1" applyFont="1" applyFill="1" applyBorder="1" applyAlignment="1">
      <alignment horizontal="center" vertical="center" shrinkToFit="1"/>
    </xf>
    <xf numFmtId="49" fontId="7" fillId="6" borderId="15" xfId="2" applyNumberFormat="1" applyFont="1" applyFill="1" applyBorder="1" applyAlignment="1" applyProtection="1">
      <alignment horizontal="center" vertical="center" shrinkToFit="1"/>
    </xf>
    <xf numFmtId="49" fontId="7" fillId="6" borderId="11" xfId="2" applyNumberFormat="1" applyFont="1" applyFill="1" applyBorder="1" applyAlignment="1" applyProtection="1">
      <alignment horizontal="center" vertical="center" shrinkToFit="1"/>
    </xf>
    <xf numFmtId="49" fontId="7" fillId="0" borderId="15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11" xfId="2" applyNumberFormat="1" applyFont="1" applyFill="1" applyBorder="1" applyAlignment="1" applyProtection="1">
      <alignment horizontal="center" vertical="center" shrinkToFit="1"/>
      <protection locked="0"/>
    </xf>
    <xf numFmtId="0" fontId="6" fillId="2" borderId="4" xfId="2" applyFont="1" applyFill="1" applyBorder="1" applyAlignment="1">
      <alignment horizontal="center" vertical="center" shrinkToFit="1"/>
    </xf>
    <xf numFmtId="0" fontId="6" fillId="2" borderId="3" xfId="2" applyFont="1" applyFill="1" applyBorder="1" applyAlignment="1">
      <alignment horizontal="center" vertical="center" shrinkToFit="1"/>
    </xf>
    <xf numFmtId="0" fontId="6" fillId="2" borderId="5" xfId="2" applyFont="1" applyFill="1" applyBorder="1" applyAlignment="1">
      <alignment horizontal="center" vertical="center" shrinkToFit="1"/>
    </xf>
    <xf numFmtId="176" fontId="6" fillId="5" borderId="4" xfId="2" applyNumberFormat="1" applyFont="1" applyFill="1" applyBorder="1" applyAlignment="1">
      <alignment horizontal="center" vertical="center" shrinkToFit="1"/>
    </xf>
    <xf numFmtId="176" fontId="6" fillId="5" borderId="3" xfId="2" applyNumberFormat="1" applyFont="1" applyFill="1" applyBorder="1" applyAlignment="1">
      <alignment horizontal="center" vertical="center" shrinkToFit="1"/>
    </xf>
    <xf numFmtId="176" fontId="6" fillId="5" borderId="5" xfId="2" applyNumberFormat="1" applyFont="1" applyFill="1" applyBorder="1" applyAlignment="1">
      <alignment horizontal="center" vertical="center" shrinkToFit="1"/>
    </xf>
    <xf numFmtId="0" fontId="6" fillId="5" borderId="8" xfId="2" applyFont="1" applyFill="1" applyBorder="1" applyAlignment="1">
      <alignment horizontal="center" vertical="center" shrinkToFit="1"/>
    </xf>
    <xf numFmtId="0" fontId="6" fillId="5" borderId="24" xfId="2" applyFont="1" applyFill="1" applyBorder="1" applyAlignment="1">
      <alignment horizontal="center" vertical="center" shrinkToFit="1"/>
    </xf>
    <xf numFmtId="0" fontId="6" fillId="5" borderId="26" xfId="2" applyFont="1" applyFill="1" applyBorder="1" applyAlignment="1">
      <alignment horizontal="center" vertical="center" shrinkToFit="1"/>
    </xf>
    <xf numFmtId="0" fontId="6" fillId="5" borderId="2" xfId="2" applyFont="1" applyFill="1" applyBorder="1" applyAlignment="1">
      <alignment horizontal="center" vertical="center" shrinkToFit="1"/>
    </xf>
    <xf numFmtId="0" fontId="6" fillId="5" borderId="6" xfId="2" applyFont="1" applyFill="1" applyBorder="1" applyAlignment="1">
      <alignment horizontal="center" vertical="center" shrinkToFit="1"/>
    </xf>
    <xf numFmtId="49" fontId="7" fillId="0" borderId="28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30" xfId="2" applyNumberFormat="1" applyFont="1" applyFill="1" applyBorder="1" applyAlignment="1" applyProtection="1">
      <alignment horizontal="center" vertical="center" shrinkToFit="1"/>
      <protection locked="0"/>
    </xf>
    <xf numFmtId="0" fontId="32" fillId="0" borderId="0" xfId="0" applyFont="1" applyAlignment="1" applyProtection="1">
      <alignment horizontal="center" vertical="center"/>
    </xf>
    <xf numFmtId="0" fontId="26" fillId="0" borderId="1" xfId="0" applyFont="1" applyFill="1" applyBorder="1" applyAlignment="1" applyProtection="1">
      <alignment horizontal="center" vertical="center" shrinkToFit="1"/>
      <protection locked="0"/>
    </xf>
    <xf numFmtId="0" fontId="26" fillId="0" borderId="0" xfId="0" applyFont="1" applyFill="1" applyAlignment="1">
      <alignment horizontal="right" vertical="center" shrinkToFit="1"/>
    </xf>
    <xf numFmtId="31" fontId="2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3" fillId="0" borderId="3" xfId="0" applyFont="1" applyFill="1" applyBorder="1" applyAlignment="1">
      <alignment horizontal="left" vertical="top" shrinkToFit="1"/>
    </xf>
    <xf numFmtId="0" fontId="26" fillId="0" borderId="3" xfId="0" applyFont="1" applyFill="1" applyBorder="1" applyAlignment="1">
      <alignment horizontal="center" vertical="top" shrinkToFit="1"/>
    </xf>
    <xf numFmtId="0" fontId="26" fillId="0" borderId="0" xfId="0" applyFont="1" applyFill="1" applyAlignment="1">
      <alignment horizontal="center" vertical="center" shrinkToFit="1"/>
    </xf>
    <xf numFmtId="0" fontId="26" fillId="0" borderId="87" xfId="0" applyFont="1" applyFill="1" applyBorder="1" applyAlignment="1">
      <alignment horizontal="center" vertical="center" shrinkToFit="1"/>
    </xf>
    <xf numFmtId="0" fontId="26" fillId="0" borderId="27" xfId="0" applyFont="1" applyFill="1" applyBorder="1" applyAlignment="1">
      <alignment horizontal="center" vertical="center" shrinkToFit="1"/>
    </xf>
    <xf numFmtId="0" fontId="26" fillId="0" borderId="63" xfId="0" applyFont="1" applyFill="1" applyBorder="1" applyAlignment="1">
      <alignment horizontal="center" vertical="center" shrinkToFit="1"/>
    </xf>
    <xf numFmtId="0" fontId="26" fillId="0" borderId="88" xfId="0" applyFont="1" applyFill="1" applyBorder="1" applyAlignment="1">
      <alignment horizontal="center" vertical="center" shrinkToFit="1"/>
    </xf>
    <xf numFmtId="0" fontId="26" fillId="0" borderId="26" xfId="0" applyFont="1" applyFill="1" applyBorder="1" applyAlignment="1">
      <alignment horizontal="center" vertical="center" shrinkToFit="1"/>
    </xf>
    <xf numFmtId="0" fontId="26" fillId="0" borderId="29" xfId="0" applyFont="1" applyFill="1" applyBorder="1" applyAlignment="1">
      <alignment horizontal="center" vertical="center" shrinkToFit="1"/>
    </xf>
    <xf numFmtId="0" fontId="26" fillId="0" borderId="89" xfId="0" applyFont="1" applyFill="1" applyBorder="1" applyAlignment="1">
      <alignment horizontal="center" vertical="center" shrinkToFit="1"/>
    </xf>
    <xf numFmtId="0" fontId="26" fillId="0" borderId="90" xfId="0" applyFont="1" applyFill="1" applyBorder="1" applyAlignment="1">
      <alignment horizontal="center" vertical="center" shrinkToFit="1"/>
    </xf>
    <xf numFmtId="0" fontId="26" fillId="0" borderId="4" xfId="0" applyFont="1" applyFill="1" applyBorder="1" applyAlignment="1">
      <alignment horizontal="center" vertical="center" shrinkToFit="1"/>
    </xf>
    <xf numFmtId="0" fontId="26" fillId="0" borderId="96" xfId="0" applyFont="1" applyFill="1" applyBorder="1" applyAlignment="1">
      <alignment horizontal="center" vertical="center" shrinkToFit="1"/>
    </xf>
    <xf numFmtId="0" fontId="26" fillId="0" borderId="93" xfId="0" applyFont="1" applyFill="1" applyBorder="1" applyAlignment="1">
      <alignment horizontal="center" vertical="center" shrinkToFit="1"/>
    </xf>
    <xf numFmtId="0" fontId="26" fillId="0" borderId="94" xfId="0" applyFont="1" applyFill="1" applyBorder="1" applyAlignment="1">
      <alignment horizontal="center" vertical="center" shrinkToFit="1"/>
    </xf>
    <xf numFmtId="0" fontId="26" fillId="0" borderId="0" xfId="0" applyFont="1" applyFill="1" applyAlignment="1">
      <alignment horizontal="left" vertical="center" indent="5" shrinkToFit="1"/>
    </xf>
    <xf numFmtId="31" fontId="26" fillId="0" borderId="1" xfId="0" applyNumberFormat="1" applyFont="1" applyFill="1" applyBorder="1" applyAlignment="1" applyProtection="1">
      <alignment horizontal="center" vertical="center" shrinkToFit="1"/>
    </xf>
    <xf numFmtId="0" fontId="26" fillId="0" borderId="3" xfId="0" applyFont="1" applyFill="1" applyBorder="1" applyAlignment="1" applyProtection="1">
      <alignment horizontal="center" vertical="center" shrinkToFit="1"/>
    </xf>
    <xf numFmtId="0" fontId="26" fillId="0" borderId="3" xfId="0" applyFont="1" applyFill="1" applyBorder="1" applyAlignment="1" applyProtection="1">
      <alignment horizontal="left" vertical="center" shrinkToFit="1"/>
    </xf>
    <xf numFmtId="0" fontId="26" fillId="0" borderId="1" xfId="0" applyFont="1" applyFill="1" applyBorder="1" applyAlignment="1" applyProtection="1">
      <alignment horizontal="center" vertical="center" shrinkToFit="1"/>
    </xf>
    <xf numFmtId="0" fontId="18" fillId="0" borderId="0" xfId="3" applyFont="1" applyFill="1" applyBorder="1" applyAlignment="1">
      <alignment horizontal="left" vertical="center" indent="1" shrinkToFit="1"/>
    </xf>
    <xf numFmtId="0" fontId="13" fillId="0" borderId="0" xfId="3" applyFont="1" applyFill="1" applyBorder="1" applyAlignment="1">
      <alignment horizontal="center" vertical="center" shrinkToFit="1"/>
    </xf>
    <xf numFmtId="0" fontId="14" fillId="0" borderId="0" xfId="3" applyFont="1" applyFill="1" applyBorder="1" applyAlignment="1">
      <alignment horizontal="center" vertical="center" shrinkToFit="1"/>
    </xf>
    <xf numFmtId="0" fontId="15" fillId="0" borderId="0" xfId="3" applyFont="1" applyFill="1" applyBorder="1" applyAlignment="1">
      <alignment horizontal="center" vertical="center" shrinkToFit="1"/>
    </xf>
    <xf numFmtId="0" fontId="15" fillId="0" borderId="4" xfId="3" applyFont="1" applyFill="1" applyBorder="1" applyAlignment="1">
      <alignment horizontal="left" vertical="center" indent="1" shrinkToFit="1"/>
    </xf>
    <xf numFmtId="0" fontId="15" fillId="0" borderId="3" xfId="3" applyFont="1" applyFill="1" applyBorder="1" applyAlignment="1">
      <alignment horizontal="left" vertical="center" indent="1" shrinkToFit="1"/>
    </xf>
    <xf numFmtId="0" fontId="15" fillId="0" borderId="5" xfId="3" applyFont="1" applyFill="1" applyBorder="1" applyAlignment="1">
      <alignment horizontal="left" vertical="center" indent="1" shrinkToFit="1"/>
    </xf>
    <xf numFmtId="0" fontId="16" fillId="0" borderId="4" xfId="3" applyFont="1" applyFill="1" applyBorder="1" applyAlignment="1">
      <alignment horizontal="center" vertical="top" shrinkToFit="1"/>
    </xf>
    <xf numFmtId="0" fontId="16" fillId="0" borderId="3" xfId="3" applyFont="1" applyFill="1" applyBorder="1" applyAlignment="1">
      <alignment horizontal="center" vertical="top" shrinkToFit="1"/>
    </xf>
    <xf numFmtId="0" fontId="16" fillId="0" borderId="5" xfId="3" applyFont="1" applyFill="1" applyBorder="1" applyAlignment="1">
      <alignment horizontal="center" vertical="top" shrinkToFit="1"/>
    </xf>
    <xf numFmtId="0" fontId="17" fillId="0" borderId="0" xfId="3" applyFont="1" applyFill="1" applyBorder="1" applyAlignment="1">
      <alignment horizontal="center" vertical="center" shrinkToFit="1"/>
    </xf>
    <xf numFmtId="0" fontId="17" fillId="0" borderId="34" xfId="3" applyFont="1" applyFill="1" applyBorder="1" applyAlignment="1">
      <alignment horizontal="right" vertical="center" shrinkToFit="1"/>
    </xf>
    <xf numFmtId="0" fontId="17" fillId="0" borderId="1" xfId="3" applyFont="1" applyFill="1" applyBorder="1" applyAlignment="1">
      <alignment horizontal="right" vertical="center" shrinkToFit="1"/>
    </xf>
    <xf numFmtId="0" fontId="17" fillId="0" borderId="35" xfId="3" applyFont="1" applyFill="1" applyBorder="1" applyAlignment="1">
      <alignment horizontal="right" vertical="center" shrinkToFit="1"/>
    </xf>
    <xf numFmtId="0" fontId="13" fillId="0" borderId="34" xfId="3" applyFont="1" applyFill="1" applyBorder="1" applyAlignment="1">
      <alignment horizontal="center" vertical="center" shrinkToFit="1"/>
    </xf>
    <xf numFmtId="0" fontId="13" fillId="0" borderId="1" xfId="3" applyFont="1" applyFill="1" applyBorder="1" applyAlignment="1">
      <alignment horizontal="center" vertical="center" shrinkToFit="1"/>
    </xf>
    <xf numFmtId="0" fontId="13" fillId="0" borderId="35" xfId="3" applyFont="1" applyFill="1" applyBorder="1" applyAlignment="1">
      <alignment horizontal="center" vertical="center" shrinkToFit="1"/>
    </xf>
    <xf numFmtId="0" fontId="15" fillId="0" borderId="36" xfId="3" applyFont="1" applyFill="1" applyBorder="1" applyAlignment="1">
      <alignment horizontal="left" vertical="center" shrinkToFit="1"/>
    </xf>
    <xf numFmtId="0" fontId="15" fillId="0" borderId="43" xfId="3" applyFont="1" applyFill="1" applyBorder="1" applyAlignment="1">
      <alignment horizontal="left" vertical="center" shrinkToFit="1"/>
    </xf>
    <xf numFmtId="0" fontId="19" fillId="0" borderId="37" xfId="3" applyFont="1" applyFill="1" applyBorder="1" applyAlignment="1">
      <alignment horizontal="center" vertical="center" shrinkToFit="1"/>
    </xf>
    <xf numFmtId="0" fontId="19" fillId="0" borderId="38" xfId="3" applyFont="1" applyFill="1" applyBorder="1" applyAlignment="1">
      <alignment horizontal="center" vertical="center" shrinkToFit="1"/>
    </xf>
    <xf numFmtId="0" fontId="19" fillId="0" borderId="15" xfId="3" applyFont="1" applyFill="1" applyBorder="1" applyAlignment="1">
      <alignment horizontal="center" vertical="center" shrinkToFit="1"/>
    </xf>
    <xf numFmtId="0" fontId="19" fillId="0" borderId="16" xfId="3" applyFont="1" applyFill="1" applyBorder="1" applyAlignment="1">
      <alignment horizontal="center" vertical="center" shrinkToFit="1"/>
    </xf>
    <xf numFmtId="9" fontId="18" fillId="0" borderId="37" xfId="1" applyFont="1" applyFill="1" applyBorder="1" applyAlignment="1">
      <alignment horizontal="center" vertical="center" shrinkToFit="1"/>
    </xf>
    <xf numFmtId="9" fontId="18" fillId="0" borderId="39" xfId="1" applyFont="1" applyFill="1" applyBorder="1" applyAlignment="1">
      <alignment horizontal="center" vertical="center" shrinkToFit="1"/>
    </xf>
    <xf numFmtId="9" fontId="18" fillId="0" borderId="40" xfId="1" applyFont="1" applyFill="1" applyBorder="1" applyAlignment="1">
      <alignment horizontal="center" vertical="center" shrinkToFit="1"/>
    </xf>
    <xf numFmtId="9" fontId="18" fillId="0" borderId="15" xfId="1" applyFont="1" applyFill="1" applyBorder="1" applyAlignment="1">
      <alignment horizontal="center" vertical="center" shrinkToFit="1"/>
    </xf>
    <xf numFmtId="9" fontId="18" fillId="0" borderId="11" xfId="1" applyFont="1" applyFill="1" applyBorder="1" applyAlignment="1">
      <alignment horizontal="center" vertical="center" shrinkToFit="1"/>
    </xf>
    <xf numFmtId="9" fontId="18" fillId="0" borderId="44" xfId="1" applyFont="1" applyFill="1" applyBorder="1" applyAlignment="1">
      <alignment horizontal="center" vertical="center" shrinkToFit="1"/>
    </xf>
    <xf numFmtId="0" fontId="13" fillId="0" borderId="41" xfId="3" applyFont="1" applyFill="1" applyBorder="1" applyAlignment="1">
      <alignment horizontal="center" vertical="center" shrinkToFit="1"/>
    </xf>
    <xf numFmtId="0" fontId="13" fillId="0" borderId="39" xfId="3" applyFont="1" applyFill="1" applyBorder="1" applyAlignment="1">
      <alignment horizontal="center" vertical="center" shrinkToFit="1"/>
    </xf>
    <xf numFmtId="0" fontId="13" fillId="0" borderId="42" xfId="3" applyFont="1" applyFill="1" applyBorder="1" applyAlignment="1">
      <alignment horizontal="center" vertical="center" shrinkToFit="1"/>
    </xf>
    <xf numFmtId="0" fontId="13" fillId="0" borderId="45" xfId="3" applyFont="1" applyFill="1" applyBorder="1" applyAlignment="1">
      <alignment horizontal="center" vertical="center" shrinkToFit="1"/>
    </xf>
    <xf numFmtId="0" fontId="13" fillId="0" borderId="11" xfId="3" applyFont="1" applyFill="1" applyBorder="1" applyAlignment="1">
      <alignment horizontal="center" vertical="center" shrinkToFit="1"/>
    </xf>
    <xf numFmtId="0" fontId="13" fillId="0" borderId="46" xfId="3" applyFont="1" applyFill="1" applyBorder="1" applyAlignment="1">
      <alignment horizontal="center" vertical="center" shrinkToFit="1"/>
    </xf>
    <xf numFmtId="0" fontId="19" fillId="0" borderId="47" xfId="3" applyFont="1" applyFill="1" applyBorder="1" applyAlignment="1">
      <alignment horizontal="center" vertical="center" shrinkToFit="1"/>
    </xf>
    <xf numFmtId="0" fontId="19" fillId="0" borderId="48" xfId="3" applyFont="1" applyFill="1" applyBorder="1" applyAlignment="1">
      <alignment horizontal="center" vertical="center" shrinkToFit="1"/>
    </xf>
    <xf numFmtId="0" fontId="19" fillId="0" borderId="52" xfId="3" applyFont="1" applyFill="1" applyBorder="1" applyAlignment="1">
      <alignment horizontal="center" vertical="center" shrinkToFit="1"/>
    </xf>
    <xf numFmtId="0" fontId="19" fillId="0" borderId="53" xfId="3" applyFont="1" applyFill="1" applyBorder="1" applyAlignment="1">
      <alignment horizontal="center" vertical="center" shrinkToFit="1"/>
    </xf>
    <xf numFmtId="0" fontId="19" fillId="0" borderId="34" xfId="3" applyFont="1" applyFill="1" applyBorder="1" applyAlignment="1">
      <alignment horizontal="center" vertical="center" shrinkToFit="1"/>
    </xf>
    <xf numFmtId="0" fontId="19" fillId="0" borderId="35" xfId="3" applyFont="1" applyFill="1" applyBorder="1" applyAlignment="1">
      <alignment horizontal="center" vertical="center" shrinkToFit="1"/>
    </xf>
    <xf numFmtId="0" fontId="18" fillId="0" borderId="47" xfId="3" applyFont="1" applyFill="1" applyBorder="1" applyAlignment="1">
      <alignment horizontal="center" vertical="center" shrinkToFit="1"/>
    </xf>
    <xf numFmtId="0" fontId="18" fillId="0" borderId="49" xfId="3" applyFont="1" applyFill="1" applyBorder="1" applyAlignment="1">
      <alignment horizontal="center" vertical="center" shrinkToFit="1"/>
    </xf>
    <xf numFmtId="0" fontId="18" fillId="0" borderId="50" xfId="3" applyFont="1" applyFill="1" applyBorder="1" applyAlignment="1">
      <alignment horizontal="center" vertical="center" shrinkToFit="1"/>
    </xf>
    <xf numFmtId="0" fontId="18" fillId="0" borderId="52" xfId="3" applyFont="1" applyFill="1" applyBorder="1" applyAlignment="1">
      <alignment horizontal="center" vertical="center" shrinkToFit="1"/>
    </xf>
    <xf numFmtId="0" fontId="18" fillId="0" borderId="0" xfId="3" applyFont="1" applyFill="1" applyBorder="1" applyAlignment="1">
      <alignment horizontal="center" vertical="center" shrinkToFit="1"/>
    </xf>
    <xf numFmtId="0" fontId="18" fillId="0" borderId="54" xfId="3" applyFont="1" applyFill="1" applyBorder="1" applyAlignment="1">
      <alignment horizontal="center" vertical="center" shrinkToFit="1"/>
    </xf>
    <xf numFmtId="0" fontId="18" fillId="0" borderId="34" xfId="3" applyFont="1" applyFill="1" applyBorder="1" applyAlignment="1">
      <alignment horizontal="center" vertical="center" shrinkToFit="1"/>
    </xf>
    <xf numFmtId="0" fontId="18" fillId="0" borderId="1" xfId="3" applyFont="1" applyFill="1" applyBorder="1" applyAlignment="1">
      <alignment horizontal="center" vertical="center" shrinkToFit="1"/>
    </xf>
    <xf numFmtId="0" fontId="18" fillId="0" borderId="56" xfId="3" applyFont="1" applyFill="1" applyBorder="1" applyAlignment="1">
      <alignment horizontal="center" vertical="center" shrinkToFit="1"/>
    </xf>
    <xf numFmtId="0" fontId="18" fillId="0" borderId="51" xfId="3" applyFont="1" applyFill="1" applyBorder="1" applyAlignment="1">
      <alignment horizontal="center" vertical="center" shrinkToFit="1"/>
    </xf>
    <xf numFmtId="0" fontId="18" fillId="0" borderId="57" xfId="3" applyFont="1" applyFill="1" applyBorder="1" applyAlignment="1">
      <alignment horizontal="center" vertical="center" shrinkToFit="1"/>
    </xf>
    <xf numFmtId="0" fontId="20" fillId="0" borderId="43" xfId="3" applyFont="1" applyFill="1" applyBorder="1" applyAlignment="1">
      <alignment horizontal="right" vertical="center" shrinkToFit="1"/>
    </xf>
    <xf numFmtId="0" fontId="20" fillId="0" borderId="55" xfId="3" applyFont="1" applyFill="1" applyBorder="1" applyAlignment="1">
      <alignment horizontal="right" vertical="center" shrinkToFit="1"/>
    </xf>
    <xf numFmtId="0" fontId="19" fillId="0" borderId="60" xfId="3" applyFont="1" applyFill="1" applyBorder="1" applyAlignment="1">
      <alignment horizontal="center" vertical="center" shrinkToFit="1"/>
    </xf>
    <xf numFmtId="0" fontId="19" fillId="0" borderId="29" xfId="3" applyFont="1" applyFill="1" applyBorder="1" applyAlignment="1">
      <alignment horizontal="center" vertical="center" shrinkToFit="1"/>
    </xf>
    <xf numFmtId="0" fontId="21" fillId="0" borderId="28" xfId="3" applyFont="1" applyFill="1" applyBorder="1" applyAlignment="1">
      <alignment horizontal="center" vertical="center" shrinkToFit="1"/>
    </xf>
    <xf numFmtId="0" fontId="21" fillId="0" borderId="30" xfId="3" applyFont="1" applyFill="1" applyBorder="1" applyAlignment="1">
      <alignment horizontal="center" vertical="center" shrinkToFit="1"/>
    </xf>
    <xf numFmtId="0" fontId="21" fillId="0" borderId="61" xfId="3" applyFont="1" applyFill="1" applyBorder="1" applyAlignment="1">
      <alignment horizontal="center" vertical="center" shrinkToFit="1"/>
    </xf>
    <xf numFmtId="0" fontId="19" fillId="0" borderId="62" xfId="3" applyFont="1" applyFill="1" applyBorder="1" applyAlignment="1">
      <alignment horizontal="center" vertical="center" shrinkToFit="1"/>
    </xf>
    <xf numFmtId="0" fontId="19" fillId="0" borderId="5" xfId="3" applyFont="1" applyFill="1" applyBorder="1" applyAlignment="1">
      <alignment horizontal="center" vertical="center" shrinkToFit="1"/>
    </xf>
    <xf numFmtId="0" fontId="19" fillId="0" borderId="67" xfId="3" applyFont="1" applyFill="1" applyBorder="1" applyAlignment="1">
      <alignment horizontal="center" vertical="center" shrinkToFit="1"/>
    </xf>
    <xf numFmtId="0" fontId="22" fillId="0" borderId="63" xfId="3" applyFont="1" applyFill="1" applyBorder="1" applyAlignment="1">
      <alignment horizontal="center" vertical="center" shrinkToFit="1"/>
    </xf>
    <xf numFmtId="0" fontId="22" fillId="0" borderId="64" xfId="3" applyFont="1" applyFill="1" applyBorder="1" applyAlignment="1">
      <alignment horizontal="center" vertical="center" shrinkToFit="1"/>
    </xf>
    <xf numFmtId="0" fontId="22" fillId="0" borderId="65" xfId="3" applyFont="1" applyFill="1" applyBorder="1" applyAlignment="1">
      <alignment horizontal="right" vertical="center" shrinkToFit="1"/>
    </xf>
    <xf numFmtId="0" fontId="22" fillId="0" borderId="66" xfId="3" applyFont="1" applyFill="1" applyBorder="1" applyAlignment="1">
      <alignment horizontal="right" vertical="center" shrinkToFit="1"/>
    </xf>
    <xf numFmtId="0" fontId="18" fillId="0" borderId="66" xfId="3" applyFont="1" applyFill="1" applyBorder="1" applyAlignment="1">
      <alignment horizontal="center" vertical="center" shrinkToFit="1"/>
    </xf>
    <xf numFmtId="0" fontId="18" fillId="0" borderId="32" xfId="3" applyFont="1" applyFill="1" applyBorder="1" applyAlignment="1">
      <alignment horizontal="center" vertical="center" shrinkToFit="1"/>
    </xf>
    <xf numFmtId="0" fontId="23" fillId="0" borderId="0" xfId="3" applyFont="1" applyFill="1" applyBorder="1" applyAlignment="1">
      <alignment horizontal="center" vertical="center" shrinkToFit="1"/>
    </xf>
    <xf numFmtId="0" fontId="23" fillId="0" borderId="51" xfId="3" applyFont="1" applyFill="1" applyBorder="1" applyAlignment="1">
      <alignment horizontal="center" vertical="center" shrinkToFit="1"/>
    </xf>
    <xf numFmtId="0" fontId="23" fillId="0" borderId="1" xfId="3" applyFont="1" applyFill="1" applyBorder="1" applyAlignment="1">
      <alignment horizontal="center" vertical="center" shrinkToFit="1"/>
    </xf>
    <xf numFmtId="0" fontId="23" fillId="0" borderId="57" xfId="3" applyFont="1" applyFill="1" applyBorder="1" applyAlignment="1">
      <alignment horizontal="center" vertical="center" shrinkToFit="1"/>
    </xf>
    <xf numFmtId="0" fontId="19" fillId="0" borderId="70" xfId="3" applyFont="1" applyFill="1" applyBorder="1" applyAlignment="1">
      <alignment horizontal="left" vertical="center" indent="1" shrinkToFit="1"/>
    </xf>
    <xf numFmtId="0" fontId="19" fillId="0" borderId="71" xfId="3" applyFont="1" applyFill="1" applyBorder="1" applyAlignment="1">
      <alignment horizontal="left" vertical="center" indent="1" shrinkToFit="1"/>
    </xf>
    <xf numFmtId="0" fontId="19" fillId="0" borderId="78" xfId="3" applyFont="1" applyFill="1" applyBorder="1" applyAlignment="1">
      <alignment horizontal="center" vertical="center" shrinkToFit="1"/>
    </xf>
    <xf numFmtId="0" fontId="19" fillId="0" borderId="80" xfId="3" applyFont="1" applyFill="1" applyBorder="1" applyAlignment="1">
      <alignment horizontal="center" vertical="center" shrinkToFit="1"/>
    </xf>
    <xf numFmtId="0" fontId="18" fillId="0" borderId="11" xfId="3" applyFont="1" applyFill="1" applyBorder="1" applyAlignment="1">
      <alignment horizontal="center" vertical="center" shrinkToFit="1"/>
    </xf>
    <xf numFmtId="0" fontId="18" fillId="0" borderId="44" xfId="3" applyFont="1" applyFill="1" applyBorder="1" applyAlignment="1">
      <alignment horizontal="center" vertical="center" shrinkToFit="1"/>
    </xf>
    <xf numFmtId="0" fontId="21" fillId="0" borderId="0" xfId="3" applyFont="1" applyFill="1" applyBorder="1" applyAlignment="1">
      <alignment horizontal="center" vertical="center" shrinkToFit="1"/>
    </xf>
    <xf numFmtId="0" fontId="21" fillId="0" borderId="51" xfId="3" applyFont="1" applyFill="1" applyBorder="1" applyAlignment="1">
      <alignment horizontal="center" vertical="center" shrinkToFit="1"/>
    </xf>
    <xf numFmtId="0" fontId="18" fillId="0" borderId="28" xfId="3" applyFont="1" applyFill="1" applyBorder="1" applyAlignment="1">
      <alignment horizontal="center" vertical="center" shrinkToFit="1"/>
    </xf>
    <xf numFmtId="0" fontId="18" fillId="0" borderId="30" xfId="3" applyFont="1" applyFill="1" applyBorder="1" applyAlignment="1">
      <alignment horizontal="center" vertical="center" shrinkToFit="1"/>
    </xf>
    <xf numFmtId="0" fontId="18" fillId="0" borderId="69" xfId="3" applyFont="1" applyFill="1" applyBorder="1" applyAlignment="1">
      <alignment horizontal="center" vertical="center" shrinkToFit="1"/>
    </xf>
    <xf numFmtId="0" fontId="18" fillId="0" borderId="68" xfId="3" applyFont="1" applyFill="1" applyBorder="1" applyAlignment="1">
      <alignment horizontal="right" vertical="center" shrinkToFit="1"/>
    </xf>
    <xf numFmtId="0" fontId="18" fillId="0" borderId="69" xfId="3" applyFont="1" applyFill="1" applyBorder="1" applyAlignment="1">
      <alignment horizontal="right" vertical="center" shrinkToFit="1"/>
    </xf>
    <xf numFmtId="0" fontId="25" fillId="0" borderId="0" xfId="3" applyFont="1" applyFill="1" applyBorder="1" applyAlignment="1">
      <alignment horizontal="center" shrinkToFit="1"/>
    </xf>
    <xf numFmtId="0" fontId="22" fillId="0" borderId="28" xfId="3" applyFont="1" applyFill="1" applyBorder="1" applyAlignment="1">
      <alignment horizontal="center" vertical="center" shrinkToFit="1"/>
    </xf>
    <xf numFmtId="0" fontId="22" fillId="0" borderId="30" xfId="3" applyFont="1" applyFill="1" applyBorder="1" applyAlignment="1">
      <alignment horizontal="center" vertical="center" shrinkToFit="1"/>
    </xf>
    <xf numFmtId="0" fontId="22" fillId="0" borderId="69" xfId="3" applyFont="1" applyFill="1" applyBorder="1" applyAlignment="1">
      <alignment horizontal="center" vertical="center" shrinkToFit="1"/>
    </xf>
    <xf numFmtId="0" fontId="22" fillId="0" borderId="68" xfId="3" applyFont="1" applyFill="1" applyBorder="1" applyAlignment="1">
      <alignment horizontal="right" vertical="center" shrinkToFit="1"/>
    </xf>
    <xf numFmtId="0" fontId="22" fillId="0" borderId="69" xfId="3" applyFont="1" applyFill="1" applyBorder="1" applyAlignment="1">
      <alignment horizontal="right" vertical="center" shrinkToFit="1"/>
    </xf>
    <xf numFmtId="0" fontId="19" fillId="0" borderId="60" xfId="3" applyFont="1" applyFill="1" applyBorder="1" applyAlignment="1">
      <alignment horizontal="left" vertical="center" indent="1" shrinkToFit="1"/>
    </xf>
    <xf numFmtId="0" fontId="19" fillId="0" borderId="29" xfId="3" applyFont="1" applyFill="1" applyBorder="1" applyAlignment="1">
      <alignment horizontal="left" vertical="center" indent="1" shrinkToFit="1"/>
    </xf>
    <xf numFmtId="0" fontId="18" fillId="2" borderId="77" xfId="3" applyFont="1" applyFill="1" applyBorder="1" applyAlignment="1">
      <alignment horizontal="center" vertical="center" shrinkToFit="1"/>
    </xf>
    <xf numFmtId="0" fontId="18" fillId="2" borderId="73" xfId="3" applyFont="1" applyFill="1" applyBorder="1" applyAlignment="1">
      <alignment horizontal="center" vertical="center" shrinkToFit="1"/>
    </xf>
    <xf numFmtId="0" fontId="18" fillId="2" borderId="71" xfId="3" applyFont="1" applyFill="1" applyBorder="1" applyAlignment="1">
      <alignment horizontal="center" vertical="center" shrinkToFit="1"/>
    </xf>
    <xf numFmtId="0" fontId="19" fillId="0" borderId="1" xfId="3" applyFont="1" applyFill="1" applyBorder="1" applyAlignment="1">
      <alignment horizontal="left" vertical="center" shrinkToFit="1"/>
    </xf>
    <xf numFmtId="0" fontId="19" fillId="0" borderId="57" xfId="3" applyFont="1" applyFill="1" applyBorder="1" applyAlignment="1">
      <alignment horizontal="left" vertical="center" shrinkToFit="1"/>
    </xf>
    <xf numFmtId="0" fontId="18" fillId="0" borderId="24" xfId="3" applyFont="1" applyFill="1" applyBorder="1" applyAlignment="1">
      <alignment horizontal="center" vertical="center" shrinkToFit="1"/>
    </xf>
    <xf numFmtId="0" fontId="18" fillId="0" borderId="25" xfId="3" applyFont="1" applyFill="1" applyBorder="1" applyAlignment="1">
      <alignment horizontal="center" vertical="center" shrinkToFit="1"/>
    </xf>
    <xf numFmtId="0" fontId="18" fillId="0" borderId="65" xfId="3" applyFont="1" applyFill="1" applyBorder="1" applyAlignment="1">
      <alignment horizontal="center" vertical="center" shrinkToFit="1"/>
    </xf>
    <xf numFmtId="0" fontId="18" fillId="0" borderId="25" xfId="3" applyFont="1" applyFill="1" applyBorder="1" applyAlignment="1">
      <alignment horizontal="right" vertical="center" shrinkToFit="1"/>
    </xf>
    <xf numFmtId="0" fontId="18" fillId="0" borderId="59" xfId="3" applyFont="1" applyFill="1" applyBorder="1" applyAlignment="1">
      <alignment horizontal="right" vertical="center" shrinkToFit="1"/>
    </xf>
    <xf numFmtId="0" fontId="18" fillId="0" borderId="18" xfId="3" applyFont="1" applyFill="1" applyBorder="1" applyAlignment="1">
      <alignment horizontal="center" vertical="center" shrinkToFit="1"/>
    </xf>
    <xf numFmtId="0" fontId="18" fillId="0" borderId="79" xfId="3" applyFont="1" applyFill="1" applyBorder="1" applyAlignment="1">
      <alignment horizontal="center" vertical="center" shrinkToFit="1"/>
    </xf>
    <xf numFmtId="0" fontId="19" fillId="0" borderId="58" xfId="3" applyFont="1" applyFill="1" applyBorder="1" applyAlignment="1">
      <alignment horizontal="center" vertical="center" shrinkToFit="1"/>
    </xf>
    <xf numFmtId="0" fontId="19" fillId="0" borderId="26" xfId="3" applyFont="1" applyFill="1" applyBorder="1" applyAlignment="1">
      <alignment horizontal="center" vertical="center" shrinkToFit="1"/>
    </xf>
    <xf numFmtId="0" fontId="18" fillId="0" borderId="59" xfId="3" applyFont="1" applyFill="1" applyBorder="1" applyAlignment="1">
      <alignment horizontal="center" vertical="center" shrinkToFit="1"/>
    </xf>
    <xf numFmtId="0" fontId="19" fillId="0" borderId="81" xfId="3" applyFont="1" applyFill="1" applyBorder="1" applyAlignment="1">
      <alignment horizontal="center" vertical="center" shrinkToFit="1"/>
    </xf>
    <xf numFmtId="0" fontId="19" fillId="0" borderId="82" xfId="3" applyFont="1" applyFill="1" applyBorder="1" applyAlignment="1">
      <alignment horizontal="center" vertical="center" shrinkToFit="1"/>
    </xf>
    <xf numFmtId="0" fontId="18" fillId="0" borderId="83" xfId="3" applyFont="1" applyFill="1" applyBorder="1" applyAlignment="1">
      <alignment horizontal="center" vertical="center" shrinkToFit="1"/>
    </xf>
    <xf numFmtId="0" fontId="18" fillId="0" borderId="84" xfId="3" applyFont="1" applyFill="1" applyBorder="1" applyAlignment="1">
      <alignment horizontal="center" vertical="center" shrinkToFit="1"/>
    </xf>
    <xf numFmtId="0" fontId="18" fillId="0" borderId="85" xfId="3" applyFont="1" applyFill="1" applyBorder="1" applyAlignment="1">
      <alignment horizontal="center" vertical="center" shrinkToFit="1"/>
    </xf>
    <xf numFmtId="0" fontId="19" fillId="0" borderId="70" xfId="3" applyFont="1" applyFill="1" applyBorder="1" applyAlignment="1">
      <alignment horizontal="center" vertical="center" shrinkToFit="1"/>
    </xf>
    <xf numFmtId="0" fontId="19" fillId="0" borderId="71" xfId="3" applyFont="1" applyFill="1" applyBorder="1" applyAlignment="1">
      <alignment horizontal="center" vertical="center" shrinkToFit="1"/>
    </xf>
    <xf numFmtId="0" fontId="24" fillId="0" borderId="72" xfId="3" applyFont="1" applyFill="1" applyBorder="1" applyAlignment="1">
      <alignment horizontal="right" shrinkToFit="1"/>
    </xf>
    <xf numFmtId="0" fontId="22" fillId="0" borderId="73" xfId="3" applyFont="1" applyFill="1" applyBorder="1" applyAlignment="1">
      <alignment horizontal="right" shrinkToFit="1"/>
    </xf>
    <xf numFmtId="0" fontId="22" fillId="0" borderId="74" xfId="3" applyFont="1" applyFill="1" applyBorder="1" applyAlignment="1">
      <alignment horizontal="right" shrinkToFit="1"/>
    </xf>
  </cellXfs>
  <cellStyles count="4">
    <cellStyle name="パーセント" xfId="1" builtinId="5"/>
    <cellStyle name="標準" xfId="0" builtinId="0"/>
    <cellStyle name="標準 2" xfId="3" xr:uid="{00000000-0005-0000-0000-000002000000}"/>
    <cellStyle name="標準_製作中 講道館送り用 試し" xfId="2" xr:uid="{00000000-0005-0000-0000-000003000000}"/>
  </cellStyles>
  <dxfs count="15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condense val="0"/>
        <extend val="0"/>
        <color indexed="9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  <condense val="0"/>
        <extend val="0"/>
        <color indexed="12"/>
      </font>
      <fill>
        <patternFill>
          <bgColor theme="2" tint="-9.9948118533890809E-2"/>
        </patternFill>
      </fill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2</xdr:row>
      <xdr:rowOff>91980</xdr:rowOff>
    </xdr:from>
    <xdr:to>
      <xdr:col>16</xdr:col>
      <xdr:colOff>287655</xdr:colOff>
      <xdr:row>10</xdr:row>
      <xdr:rowOff>93344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568230"/>
          <a:ext cx="10258425" cy="1908269"/>
        </a:xfrm>
        <a:prstGeom prst="rect">
          <a:avLst/>
        </a:prstGeom>
        <a:noFill/>
        <a:ln w="19050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503983</xdr:colOff>
      <xdr:row>3</xdr:row>
      <xdr:rowOff>115545</xdr:rowOff>
    </xdr:from>
    <xdr:to>
      <xdr:col>11</xdr:col>
      <xdr:colOff>286142</xdr:colOff>
      <xdr:row>5</xdr:row>
      <xdr:rowOff>76861</xdr:rowOff>
    </xdr:to>
    <xdr:sp macro="" textlink="">
      <xdr:nvSpPr>
        <xdr:cNvPr id="17" name="下矢印吹き出し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 rot="2507646">
          <a:off x="9419383" y="829920"/>
          <a:ext cx="467959" cy="437566"/>
        </a:xfrm>
        <a:prstGeom prst="downArrowCallout">
          <a:avLst>
            <a:gd name="adj1" fmla="val 25000"/>
            <a:gd name="adj2" fmla="val 37000"/>
            <a:gd name="adj3" fmla="val 25000"/>
            <a:gd name="adj4" fmla="val 64977"/>
          </a:avLst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入力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3</xdr:row>
      <xdr:rowOff>130079</xdr:rowOff>
    </xdr:from>
    <xdr:to>
      <xdr:col>7</xdr:col>
      <xdr:colOff>439384</xdr:colOff>
      <xdr:row>5</xdr:row>
      <xdr:rowOff>91395</xdr:rowOff>
    </xdr:to>
    <xdr:sp macro="" textlink="">
      <xdr:nvSpPr>
        <xdr:cNvPr id="18" name="下矢印吹き出し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rot="2507646">
          <a:off x="6829425" y="844454"/>
          <a:ext cx="467959" cy="437566"/>
        </a:xfrm>
        <a:prstGeom prst="downArrowCallout">
          <a:avLst>
            <a:gd name="adj1" fmla="val 25000"/>
            <a:gd name="adj2" fmla="val 37000"/>
            <a:gd name="adj3" fmla="val 25000"/>
            <a:gd name="adj4" fmla="val 64977"/>
          </a:avLst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入力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252199</xdr:colOff>
      <xdr:row>3</xdr:row>
      <xdr:rowOff>74665</xdr:rowOff>
    </xdr:from>
    <xdr:to>
      <xdr:col>4</xdr:col>
      <xdr:colOff>29147</xdr:colOff>
      <xdr:row>5</xdr:row>
      <xdr:rowOff>35981</xdr:rowOff>
    </xdr:to>
    <xdr:sp macro="" textlink="">
      <xdr:nvSpPr>
        <xdr:cNvPr id="19" name="下矢印吹き出し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 rot="2507646">
          <a:off x="4366999" y="789040"/>
          <a:ext cx="462748" cy="437566"/>
        </a:xfrm>
        <a:prstGeom prst="downArrowCallout">
          <a:avLst>
            <a:gd name="adj1" fmla="val 25000"/>
            <a:gd name="adj2" fmla="val 37000"/>
            <a:gd name="adj3" fmla="val 25000"/>
            <a:gd name="adj4" fmla="val 64977"/>
          </a:avLst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入力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185619</xdr:colOff>
      <xdr:row>2</xdr:row>
      <xdr:rowOff>140410</xdr:rowOff>
    </xdr:from>
    <xdr:to>
      <xdr:col>5</xdr:col>
      <xdr:colOff>109302</xdr:colOff>
      <xdr:row>4</xdr:row>
      <xdr:rowOff>101726</xdr:rowOff>
    </xdr:to>
    <xdr:sp macro="" textlink="">
      <xdr:nvSpPr>
        <xdr:cNvPr id="20" name="下矢印吹き出し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 rot="2507646">
          <a:off x="2671644" y="635710"/>
          <a:ext cx="590433" cy="428041"/>
        </a:xfrm>
        <a:prstGeom prst="downArrowCallout">
          <a:avLst>
            <a:gd name="adj1" fmla="val 25000"/>
            <a:gd name="adj2" fmla="val 37000"/>
            <a:gd name="adj3" fmla="val 25000"/>
            <a:gd name="adj4" fmla="val 64977"/>
          </a:avLst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選択</a:t>
          </a:r>
          <a:endParaRPr kumimoji="1" lang="ja-JP" altLang="en-US" sz="1100"/>
        </a:p>
      </xdr:txBody>
    </xdr:sp>
    <xdr:clientData/>
  </xdr:twoCellAnchor>
  <xdr:twoCellAnchor>
    <xdr:from>
      <xdr:col>7</xdr:col>
      <xdr:colOff>476250</xdr:colOff>
      <xdr:row>2</xdr:row>
      <xdr:rowOff>25305</xdr:rowOff>
    </xdr:from>
    <xdr:to>
      <xdr:col>8</xdr:col>
      <xdr:colOff>258409</xdr:colOff>
      <xdr:row>3</xdr:row>
      <xdr:rowOff>224746</xdr:rowOff>
    </xdr:to>
    <xdr:sp macro="" textlink="">
      <xdr:nvSpPr>
        <xdr:cNvPr id="21" name="下矢印吹き出し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 rot="2507646">
          <a:off x="7334250" y="501555"/>
          <a:ext cx="467959" cy="437566"/>
        </a:xfrm>
        <a:prstGeom prst="downArrowCallout">
          <a:avLst>
            <a:gd name="adj1" fmla="val 25000"/>
            <a:gd name="adj2" fmla="val 37000"/>
            <a:gd name="adj3" fmla="val 25000"/>
            <a:gd name="adj4" fmla="val 64977"/>
          </a:avLst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入力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600075</xdr:colOff>
      <xdr:row>10</xdr:row>
      <xdr:rowOff>152400</xdr:rowOff>
    </xdr:from>
    <xdr:to>
      <xdr:col>16</xdr:col>
      <xdr:colOff>381000</xdr:colOff>
      <xdr:row>12</xdr:row>
      <xdr:rowOff>142876</xdr:rowOff>
    </xdr:to>
    <xdr:sp macro="" textlink="">
      <xdr:nvSpPr>
        <xdr:cNvPr id="25" name="上矢印吹き出し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3343275" y="2533650"/>
          <a:ext cx="10067925" cy="466726"/>
        </a:xfrm>
        <a:prstGeom prst="upArrowCallout">
          <a:avLst>
            <a:gd name="adj1" fmla="val 25000"/>
            <a:gd name="adj2" fmla="val 41666"/>
            <a:gd name="adj3" fmla="val 25000"/>
            <a:gd name="adj4" fmla="val 64977"/>
          </a:avLst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例にならって、すべての項目、入力ください。</a:t>
          </a:r>
        </a:p>
      </xdr:txBody>
    </xdr:sp>
    <xdr:clientData/>
  </xdr:twoCellAnchor>
  <xdr:twoCellAnchor>
    <xdr:from>
      <xdr:col>2</xdr:col>
      <xdr:colOff>9525</xdr:colOff>
      <xdr:row>15</xdr:row>
      <xdr:rowOff>28575</xdr:rowOff>
    </xdr:from>
    <xdr:to>
      <xdr:col>3</xdr:col>
      <xdr:colOff>57150</xdr:colOff>
      <xdr:row>15</xdr:row>
      <xdr:rowOff>323850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438525" y="4295775"/>
          <a:ext cx="733425" cy="295275"/>
        </a:xfrm>
        <a:prstGeom prst="rect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入力順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214786</xdr:colOff>
      <xdr:row>1</xdr:row>
      <xdr:rowOff>51910</xdr:rowOff>
    </xdr:from>
    <xdr:to>
      <xdr:col>58</xdr:col>
      <xdr:colOff>190498</xdr:colOff>
      <xdr:row>11</xdr:row>
      <xdr:rowOff>83342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B875E66-4CAC-4492-BA11-3AB820DDC8AA}"/>
            </a:ext>
          </a:extLst>
        </xdr:cNvPr>
        <xdr:cNvSpPr/>
      </xdr:nvSpPr>
      <xdr:spPr>
        <a:xfrm>
          <a:off x="16633505" y="361473"/>
          <a:ext cx="5500212" cy="2746057"/>
        </a:xfrm>
        <a:prstGeom prst="rect">
          <a:avLst/>
        </a:prstGeom>
        <a:solidFill>
          <a:schemeClr val="bg1">
            <a:lumMod val="95000"/>
          </a:schemeClr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記入順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１</a:t>
          </a:r>
          <a:r>
            <a:rPr kumimoji="1" lang="en-US" altLang="ja-JP" sz="1200">
              <a:solidFill>
                <a:sysClr val="windowText" lastClr="000000"/>
              </a:solidFill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</a:rPr>
            <a:t>実技</a:t>
          </a:r>
          <a:r>
            <a:rPr kumimoji="1" lang="en-US" altLang="ja-JP" sz="1200">
              <a:solidFill>
                <a:sysClr val="windowText" lastClr="000000"/>
              </a:solidFill>
            </a:rPr>
            <a:t>】【</a:t>
          </a:r>
          <a:r>
            <a:rPr kumimoji="1" lang="ja-JP" altLang="en-US" sz="1200">
              <a:solidFill>
                <a:sysClr val="windowText" lastClr="000000"/>
              </a:solidFill>
            </a:rPr>
            <a:t>初段男子</a:t>
          </a:r>
          <a:r>
            <a:rPr kumimoji="1" lang="en-US" altLang="ja-JP" sz="1200">
              <a:solidFill>
                <a:sysClr val="windowText" lastClr="000000"/>
              </a:solidFill>
            </a:rPr>
            <a:t>】</a:t>
          </a:r>
          <a:r>
            <a:rPr kumimoji="1" lang="ja-JP" altLang="en-US" sz="1200">
              <a:solidFill>
                <a:sysClr val="windowText" lastClr="000000"/>
              </a:solidFill>
            </a:rPr>
            <a:t>→　</a:t>
          </a:r>
          <a:r>
            <a:rPr kumimoji="1" lang="en-US" altLang="ja-JP" sz="1200">
              <a:solidFill>
                <a:sysClr val="windowText" lastClr="000000"/>
              </a:solidFill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</a:rPr>
            <a:t>初段女子</a:t>
          </a:r>
          <a:r>
            <a:rPr kumimoji="1" lang="en-US" altLang="ja-JP" sz="1200">
              <a:solidFill>
                <a:sysClr val="windowText" lastClr="000000"/>
              </a:solidFill>
            </a:rPr>
            <a:t>】</a:t>
          </a:r>
          <a:r>
            <a:rPr kumimoji="1" lang="ja-JP" altLang="en-US" sz="1200">
              <a:solidFill>
                <a:sysClr val="windowText" lastClr="000000"/>
              </a:solidFill>
            </a:rPr>
            <a:t>→　</a:t>
          </a:r>
          <a:r>
            <a:rPr kumimoji="1" lang="en-US" altLang="ja-JP" sz="1200">
              <a:solidFill>
                <a:sysClr val="windowText" lastClr="000000"/>
              </a:solidFill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</a:rPr>
            <a:t>二段男子</a:t>
          </a:r>
          <a:r>
            <a:rPr kumimoji="1" lang="en-US" altLang="ja-JP" sz="1200">
              <a:solidFill>
                <a:sysClr val="windowText" lastClr="000000"/>
              </a:solidFill>
            </a:rPr>
            <a:t>】</a:t>
          </a:r>
          <a:r>
            <a:rPr kumimoji="1" lang="ja-JP" altLang="en-US" sz="1200">
              <a:solidFill>
                <a:sysClr val="windowText" lastClr="000000"/>
              </a:solidFill>
            </a:rPr>
            <a:t>→　</a:t>
          </a:r>
          <a:r>
            <a:rPr kumimoji="1" lang="en-US" altLang="ja-JP" sz="1200">
              <a:solidFill>
                <a:sysClr val="windowText" lastClr="000000"/>
              </a:solidFill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</a:rPr>
            <a:t>二段女子</a:t>
          </a:r>
          <a:r>
            <a:rPr kumimoji="1" lang="en-US" altLang="ja-JP" sz="12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　　　　　→</a:t>
          </a:r>
          <a:r>
            <a:rPr kumimoji="1" lang="en-US" altLang="ja-JP" sz="1200">
              <a:solidFill>
                <a:sysClr val="windowText" lastClr="000000"/>
              </a:solidFill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</a:rPr>
            <a:t>三段男子</a:t>
          </a:r>
          <a:r>
            <a:rPr kumimoji="1" lang="en-US" altLang="ja-JP" sz="1200">
              <a:solidFill>
                <a:sysClr val="windowText" lastClr="000000"/>
              </a:solidFill>
            </a:rPr>
            <a:t>】</a:t>
          </a:r>
          <a:r>
            <a:rPr kumimoji="1" lang="ja-JP" altLang="en-US" sz="1200">
              <a:solidFill>
                <a:sysClr val="windowText" lastClr="000000"/>
              </a:solidFill>
            </a:rPr>
            <a:t>→　</a:t>
          </a:r>
          <a:r>
            <a:rPr kumimoji="1" lang="en-US" altLang="ja-JP" sz="1200">
              <a:solidFill>
                <a:sysClr val="windowText" lastClr="000000"/>
              </a:solidFill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</a:rPr>
            <a:t>三段女子</a:t>
          </a:r>
          <a:r>
            <a:rPr kumimoji="1" lang="en-US" altLang="ja-JP" sz="1200">
              <a:solidFill>
                <a:sysClr val="windowText" lastClr="000000"/>
              </a:solidFill>
            </a:rPr>
            <a:t>】</a:t>
          </a:r>
          <a:r>
            <a:rPr kumimoji="1" lang="ja-JP" altLang="en-US" sz="1200">
              <a:solidFill>
                <a:sysClr val="windowText" lastClr="000000"/>
              </a:solidFill>
            </a:rPr>
            <a:t>→　</a:t>
          </a:r>
          <a:r>
            <a:rPr kumimoji="1" lang="en-US" altLang="ja-JP" sz="1200">
              <a:solidFill>
                <a:sysClr val="windowText" lastClr="000000"/>
              </a:solidFill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</a:rPr>
            <a:t>四段以上</a:t>
          </a:r>
          <a:r>
            <a:rPr kumimoji="1" lang="en-US" altLang="ja-JP" sz="1200">
              <a:solidFill>
                <a:sysClr val="windowText" lastClr="000000"/>
              </a:solidFill>
            </a:rPr>
            <a:t>】</a:t>
          </a:r>
        </a:p>
        <a:p>
          <a:pPr algn="l"/>
          <a:endParaRPr kumimoji="1" lang="en-US" altLang="ja-JP" sz="1200">
            <a:solidFill>
              <a:sysClr val="windowText" lastClr="000000"/>
            </a:solidFill>
          </a:endParaRPr>
        </a:p>
        <a:p>
          <a:r>
            <a:rPr kumimoji="1" lang="ja-JP" altLang="en-US" sz="1200">
              <a:solidFill>
                <a:sysClr val="windowText" lastClr="000000"/>
              </a:solidFill>
            </a:rPr>
            <a:t>２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書類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】【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初段男子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→　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初段女子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→　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二段男子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→　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二段女子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　　→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三段男子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→　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三段女子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→　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四段以上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３</a:t>
          </a:r>
          <a:r>
            <a:rPr kumimoji="1" lang="en-US" altLang="ja-JP" sz="1200">
              <a:solidFill>
                <a:sysClr val="windowText" lastClr="000000"/>
              </a:solidFill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</a:rPr>
            <a:t>実技書類</a:t>
          </a:r>
          <a:r>
            <a:rPr kumimoji="1" lang="en-US" altLang="ja-JP" sz="1200">
              <a:solidFill>
                <a:sysClr val="windowText" lastClr="000000"/>
              </a:solidFill>
            </a:rPr>
            <a:t>】</a:t>
          </a:r>
          <a:endParaRPr kumimoji="1" lang="ja-JP" altLang="en-US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1</xdr:row>
      <xdr:rowOff>104775</xdr:rowOff>
    </xdr:from>
    <xdr:to>
      <xdr:col>20</xdr:col>
      <xdr:colOff>600075</xdr:colOff>
      <xdr:row>3</xdr:row>
      <xdr:rowOff>333375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810625" y="342900"/>
          <a:ext cx="2581275" cy="866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受験票は支部で、印刷をして活用ください。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41"/>
  <sheetViews>
    <sheetView showGridLines="0" workbookViewId="0">
      <selection activeCell="K32" sqref="K32"/>
    </sheetView>
  </sheetViews>
  <sheetFormatPr defaultRowHeight="18" x14ac:dyDescent="0.45"/>
  <cols>
    <col min="1" max="1" width="4.5" customWidth="1"/>
    <col min="2" max="2" width="10.59765625" bestFit="1" customWidth="1"/>
  </cols>
  <sheetData>
    <row r="2" spans="2:10" ht="21" customHeight="1" thickBot="1" x14ac:dyDescent="0.5">
      <c r="B2" s="161">
        <v>1</v>
      </c>
      <c r="C2" s="183" t="s">
        <v>123</v>
      </c>
      <c r="D2" s="183"/>
    </row>
    <row r="3" spans="2:10" ht="18.600000000000001" thickTop="1" x14ac:dyDescent="0.45"/>
    <row r="13" spans="2:10" ht="33" customHeight="1" x14ac:dyDescent="0.45"/>
    <row r="14" spans="2:10" ht="22.8" thickBot="1" x14ac:dyDescent="0.5">
      <c r="B14" s="161">
        <v>2</v>
      </c>
      <c r="C14" s="183" t="s">
        <v>127</v>
      </c>
      <c r="D14" s="183"/>
      <c r="E14" s="183"/>
      <c r="F14" s="183"/>
      <c r="G14" s="183"/>
      <c r="H14" s="183"/>
    </row>
    <row r="15" spans="2:10" ht="8.25" customHeight="1" thickTop="1" x14ac:dyDescent="0.45">
      <c r="C15" s="163"/>
      <c r="D15" s="164"/>
      <c r="E15" s="164"/>
      <c r="F15" s="164"/>
      <c r="G15" s="164"/>
      <c r="H15" s="164"/>
    </row>
    <row r="16" spans="2:10" ht="26.25" customHeight="1" x14ac:dyDescent="0.45">
      <c r="C16" s="173"/>
      <c r="D16" s="174"/>
      <c r="E16" s="177" t="s">
        <v>139</v>
      </c>
      <c r="F16" s="175"/>
      <c r="G16" s="175"/>
      <c r="H16" s="175"/>
      <c r="I16" s="176"/>
      <c r="J16" s="176"/>
    </row>
    <row r="17" spans="2:14" ht="6.75" customHeight="1" x14ac:dyDescent="0.45">
      <c r="C17" s="173"/>
      <c r="D17" s="174"/>
      <c r="E17" s="174"/>
      <c r="F17" s="174"/>
      <c r="G17" s="174"/>
      <c r="H17" s="174"/>
    </row>
    <row r="18" spans="2:14" x14ac:dyDescent="0.45">
      <c r="C18" s="185" t="s">
        <v>128</v>
      </c>
      <c r="D18" s="185"/>
      <c r="E18" s="172" t="s">
        <v>148</v>
      </c>
      <c r="F18" s="172"/>
      <c r="G18" s="172"/>
      <c r="H18" s="172"/>
      <c r="I18" s="172"/>
      <c r="J18" s="172"/>
      <c r="K18" s="172"/>
      <c r="L18" s="172"/>
      <c r="M18" s="172"/>
      <c r="N18" s="172"/>
    </row>
    <row r="19" spans="2:14" x14ac:dyDescent="0.45">
      <c r="C19" s="165"/>
      <c r="D19" s="165"/>
      <c r="E19" s="172" t="s">
        <v>129</v>
      </c>
      <c r="F19" s="172"/>
      <c r="G19" s="172"/>
      <c r="H19" s="172"/>
      <c r="I19" s="172"/>
      <c r="J19" s="172"/>
      <c r="K19" s="172"/>
      <c r="L19" s="172"/>
      <c r="M19" s="172"/>
      <c r="N19" s="172"/>
    </row>
    <row r="20" spans="2:14" x14ac:dyDescent="0.45">
      <c r="C20" s="180"/>
      <c r="D20" s="180"/>
      <c r="E20" s="172" t="s">
        <v>147</v>
      </c>
      <c r="F20" s="172"/>
      <c r="G20" s="172"/>
      <c r="H20" s="172"/>
      <c r="I20" s="172"/>
      <c r="J20" s="172"/>
      <c r="K20" s="172"/>
      <c r="L20" s="172"/>
      <c r="M20" s="172"/>
      <c r="N20" s="172"/>
    </row>
    <row r="21" spans="2:14" x14ac:dyDescent="0.45">
      <c r="C21" s="186" t="s">
        <v>133</v>
      </c>
      <c r="D21" s="186"/>
      <c r="E21" s="172" t="s">
        <v>130</v>
      </c>
      <c r="F21" s="172"/>
      <c r="G21" s="172"/>
      <c r="H21" s="172"/>
      <c r="I21" s="172"/>
      <c r="J21" s="172"/>
      <c r="K21" s="172"/>
      <c r="L21" s="172"/>
      <c r="M21" s="172"/>
      <c r="N21" s="172"/>
    </row>
    <row r="22" spans="2:14" x14ac:dyDescent="0.45">
      <c r="C22" s="186" t="s">
        <v>134</v>
      </c>
      <c r="D22" s="186"/>
      <c r="E22" s="172" t="s">
        <v>131</v>
      </c>
      <c r="F22" s="172"/>
      <c r="G22" s="172"/>
      <c r="H22" s="172"/>
      <c r="I22" s="172"/>
      <c r="J22" s="172"/>
      <c r="K22" s="172"/>
      <c r="L22" s="172"/>
      <c r="M22" s="172"/>
      <c r="N22" s="172"/>
    </row>
    <row r="23" spans="2:14" x14ac:dyDescent="0.45">
      <c r="C23" s="186" t="s">
        <v>149</v>
      </c>
      <c r="D23" s="186"/>
      <c r="E23" s="172" t="s">
        <v>150</v>
      </c>
      <c r="F23" s="172"/>
      <c r="G23" s="172"/>
      <c r="H23" s="172"/>
      <c r="I23" s="172"/>
      <c r="J23" s="172"/>
      <c r="K23" s="172"/>
      <c r="L23" s="172"/>
      <c r="M23" s="172"/>
      <c r="N23" s="172"/>
    </row>
    <row r="24" spans="2:14" x14ac:dyDescent="0.45">
      <c r="C24" s="186" t="s">
        <v>135</v>
      </c>
      <c r="D24" s="186"/>
      <c r="E24" s="172" t="s">
        <v>132</v>
      </c>
      <c r="F24" s="172"/>
      <c r="G24" s="172"/>
      <c r="H24" s="172"/>
      <c r="I24" s="172"/>
      <c r="J24" s="172"/>
      <c r="K24" s="172"/>
      <c r="L24" s="172"/>
      <c r="M24" s="172"/>
      <c r="N24" s="172"/>
    </row>
    <row r="25" spans="2:14" x14ac:dyDescent="0.45">
      <c r="C25" s="186" t="s">
        <v>136</v>
      </c>
      <c r="D25" s="186"/>
      <c r="E25" s="172" t="s">
        <v>137</v>
      </c>
      <c r="F25" s="172"/>
      <c r="G25" s="172"/>
      <c r="H25" s="172"/>
      <c r="I25" s="172"/>
      <c r="J25" s="172"/>
      <c r="K25" s="172"/>
      <c r="L25" s="172"/>
      <c r="M25" s="172"/>
      <c r="N25" s="172"/>
    </row>
    <row r="26" spans="2:14" ht="8.25" customHeight="1" x14ac:dyDescent="0.45"/>
    <row r="27" spans="2:14" ht="26.25" customHeight="1" thickBot="1" x14ac:dyDescent="0.5">
      <c r="B27" s="161">
        <v>3</v>
      </c>
      <c r="C27" s="183" t="s">
        <v>125</v>
      </c>
      <c r="D27" s="183"/>
      <c r="E27" s="183"/>
      <c r="F27" s="183"/>
      <c r="G27" s="183"/>
      <c r="H27" s="183"/>
    </row>
    <row r="28" spans="2:14" ht="26.25" customHeight="1" thickTop="1" x14ac:dyDescent="0.45">
      <c r="C28" s="184" t="s">
        <v>124</v>
      </c>
      <c r="D28" s="184"/>
      <c r="E28" s="184"/>
      <c r="F28" s="184"/>
      <c r="G28" s="184"/>
    </row>
    <row r="29" spans="2:14" ht="27" customHeight="1" x14ac:dyDescent="0.45">
      <c r="C29" s="184" t="s">
        <v>138</v>
      </c>
      <c r="D29" s="184"/>
      <c r="E29" s="184"/>
      <c r="F29" s="184"/>
      <c r="G29" s="184"/>
      <c r="H29" s="184"/>
      <c r="I29" s="184"/>
    </row>
    <row r="30" spans="2:14" ht="14.25" customHeight="1" x14ac:dyDescent="0.45">
      <c r="C30" s="162"/>
      <c r="D30" s="162"/>
      <c r="E30" s="162"/>
      <c r="F30" s="162"/>
      <c r="G30" s="162"/>
    </row>
    <row r="31" spans="2:14" ht="22.8" thickBot="1" x14ac:dyDescent="0.5">
      <c r="B31" s="161">
        <v>4</v>
      </c>
      <c r="C31" s="183" t="s">
        <v>143</v>
      </c>
      <c r="D31" s="183"/>
      <c r="E31" s="183"/>
      <c r="F31" s="183"/>
      <c r="G31" s="183"/>
      <c r="H31" s="183"/>
    </row>
    <row r="32" spans="2:14" ht="27" customHeight="1" thickTop="1" x14ac:dyDescent="0.45">
      <c r="C32" s="178" t="s">
        <v>144</v>
      </c>
      <c r="D32" s="178"/>
      <c r="E32" s="178"/>
      <c r="F32" s="178"/>
      <c r="G32" s="178"/>
      <c r="J32" s="179"/>
    </row>
    <row r="33" spans="2:10" ht="27" customHeight="1" x14ac:dyDescent="0.45">
      <c r="C33" s="178" t="s">
        <v>146</v>
      </c>
      <c r="D33" s="178"/>
      <c r="E33" s="178"/>
      <c r="F33" s="178"/>
      <c r="G33" s="178"/>
      <c r="J33" s="179"/>
    </row>
    <row r="34" spans="2:10" ht="27" customHeight="1" x14ac:dyDescent="0.45">
      <c r="C34" s="178" t="s">
        <v>145</v>
      </c>
      <c r="D34" s="178"/>
      <c r="E34" s="178"/>
      <c r="F34" s="178"/>
      <c r="G34" s="178"/>
      <c r="J34" s="179"/>
    </row>
    <row r="35" spans="2:10" ht="27" customHeight="1" x14ac:dyDescent="0.45">
      <c r="C35" s="178" t="s">
        <v>153</v>
      </c>
      <c r="D35" s="178"/>
      <c r="E35" s="178"/>
      <c r="F35" s="178"/>
      <c r="G35" s="178"/>
      <c r="J35" s="179"/>
    </row>
    <row r="36" spans="2:10" ht="11.25" customHeight="1" x14ac:dyDescent="0.45">
      <c r="J36" s="179"/>
    </row>
    <row r="37" spans="2:10" ht="22.8" thickBot="1" x14ac:dyDescent="0.5">
      <c r="B37" s="161">
        <v>5</v>
      </c>
      <c r="C37" s="183" t="s">
        <v>140</v>
      </c>
      <c r="D37" s="183"/>
      <c r="E37" s="183"/>
      <c r="F37" s="183"/>
      <c r="G37" s="183"/>
      <c r="H37" s="183"/>
    </row>
    <row r="38" spans="2:10" ht="24.75" customHeight="1" thickTop="1" x14ac:dyDescent="0.45">
      <c r="C38" s="178" t="s">
        <v>141</v>
      </c>
      <c r="D38" s="178"/>
      <c r="E38" s="178"/>
      <c r="F38" s="178"/>
      <c r="G38" s="178"/>
    </row>
    <row r="39" spans="2:10" x14ac:dyDescent="0.45">
      <c r="C39" s="178"/>
      <c r="D39" s="178"/>
      <c r="E39" s="178"/>
      <c r="F39" s="178"/>
      <c r="G39" s="178"/>
    </row>
    <row r="40" spans="2:10" ht="22.8" thickBot="1" x14ac:dyDescent="0.5">
      <c r="B40" s="161">
        <v>6</v>
      </c>
      <c r="C40" s="183" t="s">
        <v>126</v>
      </c>
      <c r="D40" s="183"/>
      <c r="E40" s="183"/>
      <c r="F40" s="183"/>
      <c r="G40" s="183"/>
      <c r="H40" s="183"/>
    </row>
    <row r="41" spans="2:10" ht="18.600000000000001" thickTop="1" x14ac:dyDescent="0.45"/>
  </sheetData>
  <mergeCells count="14">
    <mergeCell ref="C40:H40"/>
    <mergeCell ref="C37:H37"/>
    <mergeCell ref="C31:H31"/>
    <mergeCell ref="C2:D2"/>
    <mergeCell ref="C28:G28"/>
    <mergeCell ref="C27:H27"/>
    <mergeCell ref="C14:H14"/>
    <mergeCell ref="C18:D18"/>
    <mergeCell ref="C21:D21"/>
    <mergeCell ref="C22:D22"/>
    <mergeCell ref="C24:D24"/>
    <mergeCell ref="C25:D25"/>
    <mergeCell ref="C29:I29"/>
    <mergeCell ref="C23:D23"/>
  </mergeCells>
  <phoneticPr fontId="4"/>
  <pageMargins left="0.7" right="0.7" top="0.75" bottom="0.75" header="0.3" footer="0.3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AX119"/>
  <sheetViews>
    <sheetView showGridLines="0" topLeftCell="M1" zoomScale="80" zoomScaleNormal="80" zoomScaleSheetLayoutView="90" workbookViewId="0">
      <selection activeCell="N11" sqref="N11"/>
    </sheetView>
  </sheetViews>
  <sheetFormatPr defaultColWidth="9" defaultRowHeight="10.8" x14ac:dyDescent="0.45"/>
  <cols>
    <col min="1" max="5" width="4.69921875" style="3" hidden="1" customWidth="1"/>
    <col min="6" max="7" width="3.09765625" style="3" hidden="1" customWidth="1"/>
    <col min="8" max="10" width="4.5" style="3" hidden="1" customWidth="1"/>
    <col min="11" max="12" width="4.69921875" style="3" hidden="1" customWidth="1"/>
    <col min="13" max="13" width="4.09765625" style="4" bestFit="1" customWidth="1"/>
    <col min="14" max="14" width="6.3984375" style="4" customWidth="1"/>
    <col min="15" max="15" width="6.3984375" style="5" customWidth="1"/>
    <col min="16" max="17" width="5.8984375" style="4" customWidth="1"/>
    <col min="18" max="19" width="15.3984375" style="39" customWidth="1"/>
    <col min="20" max="20" width="7.8984375" style="3" customWidth="1"/>
    <col min="21" max="30" width="2.3984375" style="3" customWidth="1"/>
    <col min="31" max="38" width="2.3984375" style="4" customWidth="1"/>
    <col min="39" max="39" width="2.3984375" style="2" customWidth="1"/>
    <col min="40" max="41" width="12.69921875" style="3" customWidth="1"/>
    <col min="42" max="43" width="3" style="4" customWidth="1"/>
    <col min="44" max="46" width="3.59765625" style="4" customWidth="1"/>
    <col min="47" max="47" width="13.09765625" style="3" customWidth="1"/>
    <col min="48" max="48" width="12.3984375" style="3" customWidth="1"/>
    <col min="49" max="49" width="7.5" style="3" customWidth="1"/>
    <col min="50" max="50" width="28.5" style="3" customWidth="1"/>
    <col min="51" max="16384" width="9" style="3"/>
  </cols>
  <sheetData>
    <row r="1" spans="1:50" ht="24.75" customHeight="1" x14ac:dyDescent="0.45">
      <c r="M1" s="221" t="s">
        <v>142</v>
      </c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221"/>
      <c r="AL1" s="221"/>
      <c r="AM1" s="221"/>
      <c r="AN1" s="221"/>
      <c r="AO1" s="221"/>
      <c r="AP1" s="221"/>
      <c r="AQ1" s="221"/>
      <c r="AR1" s="221"/>
      <c r="AS1" s="221"/>
      <c r="AT1" s="221"/>
      <c r="AU1" s="221"/>
      <c r="AV1" s="221"/>
      <c r="AW1" s="221"/>
      <c r="AX1" s="221"/>
    </row>
    <row r="2" spans="1:50" ht="9.75" customHeight="1" x14ac:dyDescent="0.45"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</row>
    <row r="3" spans="1:50" ht="24" customHeight="1" x14ac:dyDescent="0.45">
      <c r="N3" s="223" t="s">
        <v>75</v>
      </c>
      <c r="O3" s="223"/>
      <c r="P3" s="223"/>
      <c r="Q3" s="222"/>
      <c r="R3" s="222"/>
      <c r="T3" s="223" t="s">
        <v>120</v>
      </c>
      <c r="U3" s="223"/>
      <c r="V3" s="223"/>
      <c r="W3" s="223"/>
      <c r="X3" s="222"/>
      <c r="Y3" s="222"/>
      <c r="Z3" s="222"/>
      <c r="AA3" s="222"/>
      <c r="AB3" s="222"/>
      <c r="AC3" s="222"/>
      <c r="AD3" s="222"/>
      <c r="AE3" s="222"/>
      <c r="AF3" s="222"/>
    </row>
    <row r="4" spans="1:50" ht="7.5" customHeight="1" x14ac:dyDescent="0.45">
      <c r="N4" s="154"/>
      <c r="O4" s="154"/>
      <c r="P4" s="154"/>
      <c r="Q4" s="93"/>
      <c r="R4" s="93"/>
    </row>
    <row r="5" spans="1:50" ht="24.75" customHeight="1" x14ac:dyDescent="0.45">
      <c r="N5" s="223" t="s">
        <v>121</v>
      </c>
      <c r="O5" s="223"/>
      <c r="P5" s="223"/>
      <c r="Q5" s="224"/>
      <c r="R5" s="224"/>
      <c r="T5" s="223" t="s">
        <v>119</v>
      </c>
      <c r="U5" s="223"/>
      <c r="V5" s="223"/>
      <c r="W5" s="223"/>
      <c r="X5" s="224"/>
      <c r="Y5" s="224"/>
      <c r="Z5" s="224"/>
      <c r="AA5" s="224"/>
      <c r="AB5" s="224"/>
      <c r="AC5" s="224"/>
      <c r="AD5" s="224"/>
      <c r="AE5" s="224"/>
      <c r="AF5" s="224"/>
      <c r="AH5" s="223" t="s">
        <v>117</v>
      </c>
      <c r="AI5" s="223"/>
      <c r="AJ5" s="223"/>
      <c r="AK5" s="223"/>
      <c r="AL5" s="223"/>
      <c r="AM5" s="224"/>
      <c r="AN5" s="224"/>
      <c r="AO5" s="224"/>
      <c r="AT5" s="3"/>
    </row>
    <row r="6" spans="1:50" ht="18" customHeight="1" x14ac:dyDescent="0.45">
      <c r="Q6" s="225" t="s">
        <v>114</v>
      </c>
      <c r="R6" s="225"/>
      <c r="AI6" s="63"/>
      <c r="AJ6" s="3"/>
      <c r="AK6" s="3"/>
      <c r="AM6" s="226" t="s">
        <v>118</v>
      </c>
      <c r="AN6" s="226"/>
      <c r="AO6" s="226"/>
    </row>
    <row r="7" spans="1:50" ht="24.75" customHeight="1" x14ac:dyDescent="0.45">
      <c r="M7" s="83"/>
      <c r="N7" s="83"/>
      <c r="O7" s="83"/>
      <c r="P7" s="83"/>
      <c r="Q7" s="83"/>
      <c r="R7" s="201" t="s">
        <v>115</v>
      </c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3"/>
      <c r="AE7" s="1"/>
      <c r="AF7" s="1"/>
      <c r="AG7" s="1"/>
      <c r="AH7" s="1"/>
      <c r="AI7" s="1"/>
      <c r="AJ7" s="1"/>
      <c r="AK7" s="1"/>
      <c r="AL7" s="1"/>
    </row>
    <row r="8" spans="1:50" s="5" customFormat="1" ht="30" customHeight="1" x14ac:dyDescent="0.35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217" t="s">
        <v>77</v>
      </c>
      <c r="N8" s="215" t="s">
        <v>81</v>
      </c>
      <c r="O8" s="216"/>
      <c r="P8" s="120" t="s">
        <v>0</v>
      </c>
      <c r="Q8" s="121" t="s">
        <v>1</v>
      </c>
      <c r="R8" s="155" t="s">
        <v>79</v>
      </c>
      <c r="S8" s="155" t="s">
        <v>80</v>
      </c>
      <c r="T8" s="156" t="s">
        <v>2</v>
      </c>
      <c r="U8" s="208" t="s">
        <v>89</v>
      </c>
      <c r="V8" s="209"/>
      <c r="W8" s="209"/>
      <c r="X8" s="209"/>
      <c r="Y8" s="209"/>
      <c r="Z8" s="209"/>
      <c r="AA8" s="209"/>
      <c r="AB8" s="209"/>
      <c r="AC8" s="209"/>
      <c r="AD8" s="210"/>
      <c r="AE8" s="211" t="s">
        <v>3</v>
      </c>
      <c r="AF8" s="212"/>
      <c r="AG8" s="212"/>
      <c r="AH8" s="212"/>
      <c r="AI8" s="212"/>
      <c r="AJ8" s="212"/>
      <c r="AK8" s="212"/>
      <c r="AL8" s="212"/>
      <c r="AM8" s="213"/>
      <c r="AN8" s="123" t="s">
        <v>92</v>
      </c>
      <c r="AO8" s="124" t="s">
        <v>93</v>
      </c>
      <c r="AP8" s="194" t="s">
        <v>4</v>
      </c>
      <c r="AQ8" s="195"/>
      <c r="AR8" s="195"/>
      <c r="AS8" s="196"/>
      <c r="AT8" s="150" t="s">
        <v>111</v>
      </c>
      <c r="AU8" s="122" t="s">
        <v>91</v>
      </c>
      <c r="AV8" s="121" t="s">
        <v>5</v>
      </c>
      <c r="AW8" s="187" t="s">
        <v>6</v>
      </c>
      <c r="AX8" s="121" t="s">
        <v>7</v>
      </c>
    </row>
    <row r="9" spans="1:50" s="5" customFormat="1" ht="26.25" customHeight="1" thickBot="1" x14ac:dyDescent="0.4">
      <c r="A9" s="84">
        <v>10</v>
      </c>
      <c r="B9" s="84">
        <v>20</v>
      </c>
      <c r="C9" s="84">
        <v>30</v>
      </c>
      <c r="D9" s="84">
        <v>40</v>
      </c>
      <c r="E9" s="84">
        <v>50</v>
      </c>
      <c r="F9" s="84">
        <v>1</v>
      </c>
      <c r="G9" s="84">
        <v>5</v>
      </c>
      <c r="H9" s="84"/>
      <c r="I9" s="84"/>
      <c r="J9" s="84">
        <v>100</v>
      </c>
      <c r="K9" s="84">
        <v>0</v>
      </c>
      <c r="L9" s="84">
        <v>100</v>
      </c>
      <c r="M9" s="218"/>
      <c r="N9" s="125" t="s">
        <v>82</v>
      </c>
      <c r="O9" s="126" t="s">
        <v>8</v>
      </c>
      <c r="P9" s="125" t="s">
        <v>9</v>
      </c>
      <c r="Q9" s="127"/>
      <c r="R9" s="157" t="s">
        <v>78</v>
      </c>
      <c r="S9" s="157" t="s">
        <v>78</v>
      </c>
      <c r="T9" s="158" t="s">
        <v>10</v>
      </c>
      <c r="U9" s="189" t="s">
        <v>90</v>
      </c>
      <c r="V9" s="190"/>
      <c r="W9" s="190"/>
      <c r="X9" s="190"/>
      <c r="Y9" s="190"/>
      <c r="Z9" s="190"/>
      <c r="AA9" s="190"/>
      <c r="AB9" s="190"/>
      <c r="AC9" s="190"/>
      <c r="AD9" s="191"/>
      <c r="AE9" s="214" t="s">
        <v>76</v>
      </c>
      <c r="AF9" s="188"/>
      <c r="AG9" s="188"/>
      <c r="AH9" s="188"/>
      <c r="AI9" s="188"/>
      <c r="AJ9" s="188"/>
      <c r="AK9" s="188"/>
      <c r="AL9" s="188"/>
      <c r="AM9" s="198"/>
      <c r="AN9" s="197" t="s">
        <v>94</v>
      </c>
      <c r="AO9" s="198"/>
      <c r="AP9" s="199" t="s">
        <v>95</v>
      </c>
      <c r="AQ9" s="200"/>
      <c r="AR9" s="128" t="s">
        <v>96</v>
      </c>
      <c r="AS9" s="129" t="s">
        <v>97</v>
      </c>
      <c r="AT9" s="151"/>
      <c r="AU9" s="130" t="s">
        <v>154</v>
      </c>
      <c r="AV9" s="127"/>
      <c r="AW9" s="188"/>
      <c r="AX9" s="148" t="s">
        <v>110</v>
      </c>
    </row>
    <row r="10" spans="1:50" s="9" customFormat="1" ht="25.5" customHeight="1" thickTop="1" x14ac:dyDescent="0.45">
      <c r="A10" s="85" t="s">
        <v>99</v>
      </c>
      <c r="B10" s="85" t="s">
        <v>104</v>
      </c>
      <c r="C10" s="85" t="s">
        <v>105</v>
      </c>
      <c r="D10" s="85" t="s">
        <v>100</v>
      </c>
      <c r="E10" s="85" t="s">
        <v>101</v>
      </c>
      <c r="F10" s="85" t="s">
        <v>54</v>
      </c>
      <c r="G10" s="85" t="s">
        <v>53</v>
      </c>
      <c r="H10" s="85" t="s">
        <v>102</v>
      </c>
      <c r="I10" s="85"/>
      <c r="J10" s="85" t="s">
        <v>151</v>
      </c>
      <c r="K10" s="85" t="s">
        <v>84</v>
      </c>
      <c r="L10" s="85" t="s">
        <v>103</v>
      </c>
      <c r="M10" s="147" t="s">
        <v>85</v>
      </c>
      <c r="N10" s="131" t="s">
        <v>84</v>
      </c>
      <c r="O10" s="132" t="s">
        <v>11</v>
      </c>
      <c r="P10" s="133" t="s">
        <v>83</v>
      </c>
      <c r="Q10" s="134" t="s">
        <v>54</v>
      </c>
      <c r="R10" s="135">
        <v>37237</v>
      </c>
      <c r="S10" s="136">
        <v>36959</v>
      </c>
      <c r="T10" s="137" t="s">
        <v>86</v>
      </c>
      <c r="U10" s="138">
        <v>2</v>
      </c>
      <c r="V10" s="139">
        <v>4</v>
      </c>
      <c r="W10" s="139">
        <v>6</v>
      </c>
      <c r="X10" s="139">
        <v>8</v>
      </c>
      <c r="Y10" s="139">
        <v>0</v>
      </c>
      <c r="Z10" s="139">
        <v>9</v>
      </c>
      <c r="AA10" s="139">
        <v>7</v>
      </c>
      <c r="AB10" s="139">
        <v>5</v>
      </c>
      <c r="AC10" s="139">
        <v>3</v>
      </c>
      <c r="AD10" s="140">
        <v>1</v>
      </c>
      <c r="AE10" s="138">
        <v>5</v>
      </c>
      <c r="AF10" s="139">
        <v>0</v>
      </c>
      <c r="AG10" s="139">
        <v>9</v>
      </c>
      <c r="AH10" s="139">
        <v>6</v>
      </c>
      <c r="AI10" s="139">
        <v>3</v>
      </c>
      <c r="AJ10" s="139">
        <v>3</v>
      </c>
      <c r="AK10" s="139">
        <v>2</v>
      </c>
      <c r="AL10" s="139">
        <v>1</v>
      </c>
      <c r="AM10" s="140">
        <v>7</v>
      </c>
      <c r="AN10" s="141" t="s">
        <v>55</v>
      </c>
      <c r="AO10" s="142" t="s">
        <v>56</v>
      </c>
      <c r="AP10" s="204" t="s">
        <v>57</v>
      </c>
      <c r="AQ10" s="205"/>
      <c r="AR10" s="143" t="s">
        <v>58</v>
      </c>
      <c r="AS10" s="144" t="s">
        <v>59</v>
      </c>
      <c r="AT10" s="144" t="s">
        <v>112</v>
      </c>
      <c r="AU10" s="145" t="s">
        <v>88</v>
      </c>
      <c r="AV10" s="133" t="s">
        <v>87</v>
      </c>
      <c r="AW10" s="137" t="s">
        <v>60</v>
      </c>
      <c r="AX10" s="146" t="s">
        <v>109</v>
      </c>
    </row>
    <row r="11" spans="1:50" s="9" customFormat="1" ht="25.5" customHeight="1" x14ac:dyDescent="0.45">
      <c r="A11" s="86">
        <f>IF($O11="初",10,0)</f>
        <v>0</v>
      </c>
      <c r="B11" s="86">
        <f>IF($O11="二",20,0)</f>
        <v>0</v>
      </c>
      <c r="C11" s="86">
        <f>IF($O11="三",30,0)</f>
        <v>0</v>
      </c>
      <c r="D11" s="86">
        <f>IF($O11="四",40,0)</f>
        <v>0</v>
      </c>
      <c r="E11" s="86">
        <f>IF($O11="五",50,0)</f>
        <v>0</v>
      </c>
      <c r="F11" s="86">
        <f>IF($Q11="男",1,0)</f>
        <v>0</v>
      </c>
      <c r="G11" s="86">
        <f>IF($Q11="女",5,0)</f>
        <v>0</v>
      </c>
      <c r="H11" s="86">
        <f>SUM(A11:G11)+K11+L11+J11</f>
        <v>0</v>
      </c>
      <c r="I11" s="86"/>
      <c r="J11" s="86">
        <f>IF($N11="実技書類",100,0)</f>
        <v>0</v>
      </c>
      <c r="K11" s="86">
        <f>IF($N11="実技",0,0)</f>
        <v>0</v>
      </c>
      <c r="L11" s="86">
        <f>IF($N11="書類",100,0)</f>
        <v>0</v>
      </c>
      <c r="M11" s="10">
        <v>1</v>
      </c>
      <c r="N11" s="107"/>
      <c r="O11" s="60"/>
      <c r="P11" s="108"/>
      <c r="Q11" s="109"/>
      <c r="R11" s="51"/>
      <c r="S11" s="52"/>
      <c r="T11" s="60"/>
      <c r="U11" s="6"/>
      <c r="V11" s="7"/>
      <c r="W11" s="7"/>
      <c r="X11" s="7"/>
      <c r="Y11" s="7"/>
      <c r="Z11" s="7"/>
      <c r="AA11" s="7"/>
      <c r="AB11" s="7"/>
      <c r="AC11" s="7"/>
      <c r="AD11" s="8"/>
      <c r="AE11" s="11">
        <v>5</v>
      </c>
      <c r="AF11" s="12"/>
      <c r="AG11" s="7"/>
      <c r="AH11" s="7"/>
      <c r="AI11" s="7"/>
      <c r="AJ11" s="7"/>
      <c r="AK11" s="7"/>
      <c r="AL11" s="7"/>
      <c r="AM11" s="8"/>
      <c r="AN11" s="108"/>
      <c r="AO11" s="59"/>
      <c r="AP11" s="206"/>
      <c r="AQ11" s="207"/>
      <c r="AR11" s="110"/>
      <c r="AS11" s="111"/>
      <c r="AT11" s="152"/>
      <c r="AU11" s="181"/>
      <c r="AV11" s="109"/>
      <c r="AW11" s="60"/>
      <c r="AX11" s="118"/>
    </row>
    <row r="12" spans="1:50" s="9" customFormat="1" ht="25.5" customHeight="1" x14ac:dyDescent="0.45">
      <c r="A12" s="86">
        <f t="shared" ref="A12:A75" si="0">IF($O12="初",10,0)</f>
        <v>0</v>
      </c>
      <c r="B12" s="86">
        <f t="shared" ref="B12:B75" si="1">IF($O12="二",20,0)</f>
        <v>0</v>
      </c>
      <c r="C12" s="86">
        <f t="shared" ref="C12:C75" si="2">IF($O12="三",30,0)</f>
        <v>0</v>
      </c>
      <c r="D12" s="86">
        <f t="shared" ref="D12:D75" si="3">IF($O12="四",40,0)</f>
        <v>0</v>
      </c>
      <c r="E12" s="86">
        <f t="shared" ref="E12:E75" si="4">IF($O12="五",50,0)</f>
        <v>0</v>
      </c>
      <c r="F12" s="86">
        <f t="shared" ref="F12:F75" si="5">IF($Q12="男",1,0)</f>
        <v>0</v>
      </c>
      <c r="G12" s="86">
        <f t="shared" ref="G12:G75" si="6">IF($Q12="女",5,0)</f>
        <v>0</v>
      </c>
      <c r="H12" s="86">
        <f t="shared" ref="H12:H75" si="7">SUM(A12:G12)+K12+L12+J12</f>
        <v>0</v>
      </c>
      <c r="I12" s="86"/>
      <c r="J12" s="86">
        <f t="shared" ref="J12:J75" si="8">IF($N12="実技書類",100,0)</f>
        <v>0</v>
      </c>
      <c r="K12" s="86">
        <f t="shared" ref="K12:K75" si="9">IF($N12="実技",0,0)</f>
        <v>0</v>
      </c>
      <c r="L12" s="86">
        <f t="shared" ref="L12:L75" si="10">IF($N12="書類",100,0)</f>
        <v>0</v>
      </c>
      <c r="M12" s="10">
        <v>2</v>
      </c>
      <c r="N12" s="107"/>
      <c r="O12" s="60"/>
      <c r="P12" s="108"/>
      <c r="Q12" s="109"/>
      <c r="R12" s="53"/>
      <c r="S12" s="56"/>
      <c r="T12" s="60"/>
      <c r="U12" s="13"/>
      <c r="V12" s="14"/>
      <c r="W12" s="14"/>
      <c r="X12" s="14"/>
      <c r="Y12" s="14"/>
      <c r="Z12" s="14"/>
      <c r="AA12" s="14"/>
      <c r="AB12" s="14"/>
      <c r="AC12" s="14"/>
      <c r="AD12" s="15"/>
      <c r="AE12" s="11">
        <v>5</v>
      </c>
      <c r="AF12" s="12"/>
      <c r="AG12" s="12"/>
      <c r="AH12" s="12"/>
      <c r="AI12" s="12"/>
      <c r="AJ12" s="12"/>
      <c r="AK12" s="12"/>
      <c r="AL12" s="12"/>
      <c r="AM12" s="16"/>
      <c r="AN12" s="109"/>
      <c r="AO12" s="60"/>
      <c r="AP12" s="192"/>
      <c r="AQ12" s="193"/>
      <c r="AR12" s="112"/>
      <c r="AS12" s="113"/>
      <c r="AT12" s="152"/>
      <c r="AU12" s="181"/>
      <c r="AV12" s="109"/>
      <c r="AW12" s="60"/>
      <c r="AX12" s="118"/>
    </row>
    <row r="13" spans="1:50" s="9" customFormat="1" ht="25.5" customHeight="1" x14ac:dyDescent="0.45">
      <c r="A13" s="86">
        <f t="shared" si="0"/>
        <v>0</v>
      </c>
      <c r="B13" s="86">
        <f t="shared" si="1"/>
        <v>0</v>
      </c>
      <c r="C13" s="86">
        <f t="shared" si="2"/>
        <v>0</v>
      </c>
      <c r="D13" s="86">
        <f t="shared" si="3"/>
        <v>0</v>
      </c>
      <c r="E13" s="86">
        <f t="shared" si="4"/>
        <v>0</v>
      </c>
      <c r="F13" s="86">
        <f t="shared" si="5"/>
        <v>0</v>
      </c>
      <c r="G13" s="86">
        <f t="shared" si="6"/>
        <v>0</v>
      </c>
      <c r="H13" s="86">
        <f t="shared" si="7"/>
        <v>0</v>
      </c>
      <c r="I13" s="86"/>
      <c r="J13" s="86">
        <f t="shared" si="8"/>
        <v>0</v>
      </c>
      <c r="K13" s="86">
        <f t="shared" si="9"/>
        <v>0</v>
      </c>
      <c r="L13" s="86">
        <f t="shared" si="10"/>
        <v>0</v>
      </c>
      <c r="M13" s="10">
        <v>3</v>
      </c>
      <c r="N13" s="107"/>
      <c r="O13" s="60"/>
      <c r="P13" s="108"/>
      <c r="Q13" s="109"/>
      <c r="R13" s="53"/>
      <c r="S13" s="56"/>
      <c r="T13" s="60"/>
      <c r="U13" s="17"/>
      <c r="V13" s="18"/>
      <c r="W13" s="18"/>
      <c r="X13" s="18"/>
      <c r="Y13" s="18"/>
      <c r="Z13" s="18"/>
      <c r="AA13" s="18"/>
      <c r="AB13" s="18"/>
      <c r="AC13" s="18"/>
      <c r="AD13" s="19"/>
      <c r="AE13" s="11">
        <v>5</v>
      </c>
      <c r="AF13" s="12"/>
      <c r="AG13" s="12"/>
      <c r="AH13" s="12"/>
      <c r="AI13" s="12"/>
      <c r="AJ13" s="12"/>
      <c r="AK13" s="12"/>
      <c r="AL13" s="12"/>
      <c r="AM13" s="16"/>
      <c r="AN13" s="109"/>
      <c r="AO13" s="60"/>
      <c r="AP13" s="192"/>
      <c r="AQ13" s="193"/>
      <c r="AR13" s="112"/>
      <c r="AS13" s="113"/>
      <c r="AT13" s="152"/>
      <c r="AU13" s="181"/>
      <c r="AV13" s="109"/>
      <c r="AW13" s="60"/>
      <c r="AX13" s="118"/>
    </row>
    <row r="14" spans="1:50" s="9" customFormat="1" ht="25.5" customHeight="1" x14ac:dyDescent="0.45">
      <c r="A14" s="86">
        <f t="shared" si="0"/>
        <v>0</v>
      </c>
      <c r="B14" s="86">
        <f t="shared" si="1"/>
        <v>0</v>
      </c>
      <c r="C14" s="86">
        <f t="shared" si="2"/>
        <v>0</v>
      </c>
      <c r="D14" s="86">
        <f t="shared" si="3"/>
        <v>0</v>
      </c>
      <c r="E14" s="86">
        <f t="shared" si="4"/>
        <v>0</v>
      </c>
      <c r="F14" s="86">
        <f t="shared" si="5"/>
        <v>0</v>
      </c>
      <c r="G14" s="86">
        <f t="shared" si="6"/>
        <v>0</v>
      </c>
      <c r="H14" s="86">
        <f t="shared" si="7"/>
        <v>0</v>
      </c>
      <c r="I14" s="86"/>
      <c r="J14" s="86">
        <f t="shared" si="8"/>
        <v>0</v>
      </c>
      <c r="K14" s="86">
        <f t="shared" si="9"/>
        <v>0</v>
      </c>
      <c r="L14" s="86">
        <f t="shared" si="10"/>
        <v>0</v>
      </c>
      <c r="M14" s="10">
        <v>4</v>
      </c>
      <c r="N14" s="107"/>
      <c r="O14" s="60"/>
      <c r="P14" s="108"/>
      <c r="Q14" s="109"/>
      <c r="R14" s="53"/>
      <c r="S14" s="56"/>
      <c r="T14" s="60"/>
      <c r="U14" s="17"/>
      <c r="V14" s="18"/>
      <c r="W14" s="18"/>
      <c r="X14" s="18"/>
      <c r="Y14" s="18"/>
      <c r="Z14" s="18"/>
      <c r="AA14" s="18"/>
      <c r="AB14" s="18"/>
      <c r="AC14" s="18"/>
      <c r="AD14" s="19"/>
      <c r="AE14" s="11">
        <v>5</v>
      </c>
      <c r="AF14" s="12"/>
      <c r="AG14" s="12"/>
      <c r="AH14" s="12"/>
      <c r="AI14" s="12"/>
      <c r="AJ14" s="12"/>
      <c r="AK14" s="12"/>
      <c r="AL14" s="12"/>
      <c r="AM14" s="16"/>
      <c r="AN14" s="109"/>
      <c r="AO14" s="60"/>
      <c r="AP14" s="192"/>
      <c r="AQ14" s="193"/>
      <c r="AR14" s="112"/>
      <c r="AS14" s="113"/>
      <c r="AT14" s="152"/>
      <c r="AU14" s="181"/>
      <c r="AV14" s="109"/>
      <c r="AW14" s="60"/>
      <c r="AX14" s="118"/>
    </row>
    <row r="15" spans="1:50" s="9" customFormat="1" ht="25.5" customHeight="1" x14ac:dyDescent="0.45">
      <c r="A15" s="86">
        <f t="shared" si="0"/>
        <v>0</v>
      </c>
      <c r="B15" s="86">
        <f t="shared" si="1"/>
        <v>0</v>
      </c>
      <c r="C15" s="86">
        <f t="shared" si="2"/>
        <v>0</v>
      </c>
      <c r="D15" s="86">
        <f t="shared" si="3"/>
        <v>0</v>
      </c>
      <c r="E15" s="86">
        <f t="shared" si="4"/>
        <v>0</v>
      </c>
      <c r="F15" s="86">
        <f t="shared" si="5"/>
        <v>0</v>
      </c>
      <c r="G15" s="86">
        <f t="shared" si="6"/>
        <v>0</v>
      </c>
      <c r="H15" s="86">
        <f t="shared" si="7"/>
        <v>0</v>
      </c>
      <c r="I15" s="86"/>
      <c r="J15" s="86">
        <f t="shared" si="8"/>
        <v>0</v>
      </c>
      <c r="K15" s="86">
        <f t="shared" si="9"/>
        <v>0</v>
      </c>
      <c r="L15" s="86">
        <f t="shared" si="10"/>
        <v>0</v>
      </c>
      <c r="M15" s="10">
        <v>5</v>
      </c>
      <c r="N15" s="107"/>
      <c r="O15" s="60"/>
      <c r="P15" s="108"/>
      <c r="Q15" s="109"/>
      <c r="R15" s="53"/>
      <c r="S15" s="56"/>
      <c r="T15" s="60"/>
      <c r="U15" s="17"/>
      <c r="V15" s="18"/>
      <c r="W15" s="18"/>
      <c r="X15" s="18"/>
      <c r="Y15" s="18"/>
      <c r="Z15" s="18"/>
      <c r="AA15" s="18"/>
      <c r="AB15" s="18"/>
      <c r="AC15" s="18"/>
      <c r="AD15" s="19"/>
      <c r="AE15" s="11">
        <v>5</v>
      </c>
      <c r="AF15" s="12"/>
      <c r="AG15" s="12"/>
      <c r="AH15" s="12"/>
      <c r="AI15" s="12"/>
      <c r="AJ15" s="12"/>
      <c r="AK15" s="12"/>
      <c r="AL15" s="12"/>
      <c r="AM15" s="16"/>
      <c r="AN15" s="109"/>
      <c r="AO15" s="60"/>
      <c r="AP15" s="192"/>
      <c r="AQ15" s="193"/>
      <c r="AR15" s="112"/>
      <c r="AS15" s="113"/>
      <c r="AT15" s="152"/>
      <c r="AU15" s="181"/>
      <c r="AV15" s="109"/>
      <c r="AW15" s="60"/>
      <c r="AX15" s="118"/>
    </row>
    <row r="16" spans="1:50" s="9" customFormat="1" ht="25.5" customHeight="1" x14ac:dyDescent="0.45">
      <c r="A16" s="86">
        <f t="shared" si="0"/>
        <v>0</v>
      </c>
      <c r="B16" s="86">
        <f t="shared" si="1"/>
        <v>0</v>
      </c>
      <c r="C16" s="86">
        <f t="shared" si="2"/>
        <v>0</v>
      </c>
      <c r="D16" s="86">
        <f t="shared" si="3"/>
        <v>0</v>
      </c>
      <c r="E16" s="86">
        <f t="shared" si="4"/>
        <v>0</v>
      </c>
      <c r="F16" s="86">
        <f t="shared" si="5"/>
        <v>0</v>
      </c>
      <c r="G16" s="86">
        <f t="shared" si="6"/>
        <v>0</v>
      </c>
      <c r="H16" s="86">
        <f t="shared" si="7"/>
        <v>0</v>
      </c>
      <c r="I16" s="86"/>
      <c r="J16" s="86">
        <f t="shared" si="8"/>
        <v>0</v>
      </c>
      <c r="K16" s="86">
        <f t="shared" si="9"/>
        <v>0</v>
      </c>
      <c r="L16" s="86">
        <f t="shared" si="10"/>
        <v>0</v>
      </c>
      <c r="M16" s="10">
        <v>6</v>
      </c>
      <c r="N16" s="107"/>
      <c r="O16" s="60"/>
      <c r="P16" s="108"/>
      <c r="Q16" s="109"/>
      <c r="R16" s="53"/>
      <c r="S16" s="56"/>
      <c r="T16" s="60"/>
      <c r="U16" s="17"/>
      <c r="V16" s="18"/>
      <c r="W16" s="18"/>
      <c r="X16" s="18"/>
      <c r="Y16" s="18"/>
      <c r="Z16" s="18"/>
      <c r="AA16" s="18"/>
      <c r="AB16" s="18"/>
      <c r="AC16" s="18"/>
      <c r="AD16" s="19"/>
      <c r="AE16" s="11">
        <v>5</v>
      </c>
      <c r="AF16" s="12"/>
      <c r="AG16" s="12"/>
      <c r="AH16" s="12"/>
      <c r="AI16" s="12"/>
      <c r="AJ16" s="12"/>
      <c r="AK16" s="12"/>
      <c r="AL16" s="12"/>
      <c r="AM16" s="16"/>
      <c r="AN16" s="109"/>
      <c r="AO16" s="60"/>
      <c r="AP16" s="192"/>
      <c r="AQ16" s="193"/>
      <c r="AR16" s="112"/>
      <c r="AS16" s="113"/>
      <c r="AT16" s="152"/>
      <c r="AU16" s="181"/>
      <c r="AV16" s="109"/>
      <c r="AW16" s="60"/>
      <c r="AX16" s="118"/>
    </row>
    <row r="17" spans="1:50" s="9" customFormat="1" ht="25.5" customHeight="1" x14ac:dyDescent="0.45">
      <c r="A17" s="86">
        <f t="shared" si="0"/>
        <v>0</v>
      </c>
      <c r="B17" s="86">
        <f t="shared" si="1"/>
        <v>0</v>
      </c>
      <c r="C17" s="86">
        <f t="shared" si="2"/>
        <v>0</v>
      </c>
      <c r="D17" s="86">
        <f t="shared" si="3"/>
        <v>0</v>
      </c>
      <c r="E17" s="86">
        <f t="shared" si="4"/>
        <v>0</v>
      </c>
      <c r="F17" s="86">
        <f t="shared" si="5"/>
        <v>0</v>
      </c>
      <c r="G17" s="86">
        <f t="shared" si="6"/>
        <v>0</v>
      </c>
      <c r="H17" s="86">
        <f t="shared" si="7"/>
        <v>0</v>
      </c>
      <c r="I17" s="86"/>
      <c r="J17" s="86">
        <f t="shared" si="8"/>
        <v>0</v>
      </c>
      <c r="K17" s="86">
        <f t="shared" si="9"/>
        <v>0</v>
      </c>
      <c r="L17" s="86">
        <f t="shared" si="10"/>
        <v>0</v>
      </c>
      <c r="M17" s="10">
        <v>7</v>
      </c>
      <c r="N17" s="107"/>
      <c r="O17" s="60"/>
      <c r="P17" s="108"/>
      <c r="Q17" s="109"/>
      <c r="R17" s="53"/>
      <c r="S17" s="56"/>
      <c r="T17" s="60"/>
      <c r="U17" s="17"/>
      <c r="V17" s="18"/>
      <c r="W17" s="18"/>
      <c r="X17" s="18"/>
      <c r="Y17" s="18"/>
      <c r="Z17" s="18"/>
      <c r="AA17" s="18"/>
      <c r="AB17" s="18"/>
      <c r="AC17" s="18"/>
      <c r="AD17" s="19"/>
      <c r="AE17" s="11">
        <v>5</v>
      </c>
      <c r="AF17" s="12"/>
      <c r="AG17" s="12"/>
      <c r="AH17" s="12"/>
      <c r="AI17" s="12"/>
      <c r="AJ17" s="12"/>
      <c r="AK17" s="12"/>
      <c r="AL17" s="12"/>
      <c r="AM17" s="16"/>
      <c r="AN17" s="109"/>
      <c r="AO17" s="60"/>
      <c r="AP17" s="192"/>
      <c r="AQ17" s="193"/>
      <c r="AR17" s="112"/>
      <c r="AS17" s="113"/>
      <c r="AT17" s="152"/>
      <c r="AU17" s="181"/>
      <c r="AV17" s="109"/>
      <c r="AW17" s="60"/>
      <c r="AX17" s="118"/>
    </row>
    <row r="18" spans="1:50" s="23" customFormat="1" ht="25.5" customHeight="1" x14ac:dyDescent="0.45">
      <c r="A18" s="86">
        <f t="shared" si="0"/>
        <v>0</v>
      </c>
      <c r="B18" s="86">
        <f t="shared" si="1"/>
        <v>0</v>
      </c>
      <c r="C18" s="86">
        <f t="shared" si="2"/>
        <v>0</v>
      </c>
      <c r="D18" s="86">
        <f t="shared" si="3"/>
        <v>0</v>
      </c>
      <c r="E18" s="86">
        <f t="shared" si="4"/>
        <v>0</v>
      </c>
      <c r="F18" s="86">
        <f t="shared" si="5"/>
        <v>0</v>
      </c>
      <c r="G18" s="86">
        <f t="shared" si="6"/>
        <v>0</v>
      </c>
      <c r="H18" s="86">
        <f t="shared" si="7"/>
        <v>0</v>
      </c>
      <c r="I18" s="86"/>
      <c r="J18" s="86">
        <f t="shared" si="8"/>
        <v>0</v>
      </c>
      <c r="K18" s="86">
        <f t="shared" si="9"/>
        <v>0</v>
      </c>
      <c r="L18" s="86">
        <f t="shared" si="10"/>
        <v>0</v>
      </c>
      <c r="M18" s="10">
        <v>8</v>
      </c>
      <c r="N18" s="107"/>
      <c r="O18" s="60"/>
      <c r="P18" s="108"/>
      <c r="Q18" s="109"/>
      <c r="R18" s="54"/>
      <c r="S18" s="57"/>
      <c r="T18" s="60"/>
      <c r="U18" s="20"/>
      <c r="V18" s="21"/>
      <c r="W18" s="21"/>
      <c r="X18" s="21"/>
      <c r="Y18" s="21"/>
      <c r="Z18" s="21"/>
      <c r="AA18" s="21"/>
      <c r="AB18" s="21"/>
      <c r="AC18" s="21"/>
      <c r="AD18" s="22"/>
      <c r="AE18" s="11">
        <v>5</v>
      </c>
      <c r="AF18" s="12"/>
      <c r="AG18" s="12"/>
      <c r="AH18" s="12"/>
      <c r="AI18" s="12"/>
      <c r="AJ18" s="12"/>
      <c r="AK18" s="12"/>
      <c r="AL18" s="12"/>
      <c r="AM18" s="16"/>
      <c r="AN18" s="109"/>
      <c r="AO18" s="60"/>
      <c r="AP18" s="192"/>
      <c r="AQ18" s="193"/>
      <c r="AR18" s="112"/>
      <c r="AS18" s="113"/>
      <c r="AT18" s="152"/>
      <c r="AU18" s="181"/>
      <c r="AV18" s="109"/>
      <c r="AW18" s="60"/>
      <c r="AX18" s="118"/>
    </row>
    <row r="19" spans="1:50" s="9" customFormat="1" ht="25.5" customHeight="1" x14ac:dyDescent="0.45">
      <c r="A19" s="86">
        <f t="shared" si="0"/>
        <v>0</v>
      </c>
      <c r="B19" s="86">
        <f t="shared" si="1"/>
        <v>0</v>
      </c>
      <c r="C19" s="86">
        <f t="shared" si="2"/>
        <v>0</v>
      </c>
      <c r="D19" s="86">
        <f t="shared" si="3"/>
        <v>0</v>
      </c>
      <c r="E19" s="86">
        <f t="shared" si="4"/>
        <v>0</v>
      </c>
      <c r="F19" s="86">
        <f t="shared" si="5"/>
        <v>0</v>
      </c>
      <c r="G19" s="86">
        <f t="shared" si="6"/>
        <v>0</v>
      </c>
      <c r="H19" s="86">
        <f t="shared" si="7"/>
        <v>0</v>
      </c>
      <c r="I19" s="86"/>
      <c r="J19" s="86">
        <f t="shared" si="8"/>
        <v>0</v>
      </c>
      <c r="K19" s="86">
        <f t="shared" si="9"/>
        <v>0</v>
      </c>
      <c r="L19" s="86">
        <f t="shared" si="10"/>
        <v>0</v>
      </c>
      <c r="M19" s="10">
        <v>9</v>
      </c>
      <c r="N19" s="107"/>
      <c r="O19" s="60"/>
      <c r="P19" s="108"/>
      <c r="Q19" s="109"/>
      <c r="R19" s="53"/>
      <c r="S19" s="56"/>
      <c r="T19" s="60"/>
      <c r="U19" s="17"/>
      <c r="V19" s="18"/>
      <c r="W19" s="18"/>
      <c r="X19" s="18"/>
      <c r="Y19" s="18"/>
      <c r="Z19" s="18"/>
      <c r="AA19" s="18"/>
      <c r="AB19" s="18"/>
      <c r="AC19" s="18"/>
      <c r="AD19" s="19"/>
      <c r="AE19" s="11">
        <v>5</v>
      </c>
      <c r="AF19" s="12"/>
      <c r="AG19" s="12"/>
      <c r="AH19" s="12"/>
      <c r="AI19" s="12"/>
      <c r="AJ19" s="12"/>
      <c r="AK19" s="12"/>
      <c r="AL19" s="12"/>
      <c r="AM19" s="16"/>
      <c r="AN19" s="109"/>
      <c r="AO19" s="60"/>
      <c r="AP19" s="192"/>
      <c r="AQ19" s="193"/>
      <c r="AR19" s="112"/>
      <c r="AS19" s="113"/>
      <c r="AT19" s="152"/>
      <c r="AU19" s="181"/>
      <c r="AV19" s="109"/>
      <c r="AW19" s="60"/>
      <c r="AX19" s="118"/>
    </row>
    <row r="20" spans="1:50" s="9" customFormat="1" ht="25.5" customHeight="1" x14ac:dyDescent="0.45">
      <c r="A20" s="86">
        <f t="shared" si="0"/>
        <v>0</v>
      </c>
      <c r="B20" s="86">
        <f t="shared" si="1"/>
        <v>0</v>
      </c>
      <c r="C20" s="86">
        <f t="shared" si="2"/>
        <v>0</v>
      </c>
      <c r="D20" s="86">
        <f t="shared" si="3"/>
        <v>0</v>
      </c>
      <c r="E20" s="86">
        <f t="shared" si="4"/>
        <v>0</v>
      </c>
      <c r="F20" s="86">
        <f t="shared" si="5"/>
        <v>0</v>
      </c>
      <c r="G20" s="86">
        <f t="shared" si="6"/>
        <v>0</v>
      </c>
      <c r="H20" s="86">
        <f t="shared" si="7"/>
        <v>0</v>
      </c>
      <c r="I20" s="86"/>
      <c r="J20" s="86">
        <f t="shared" si="8"/>
        <v>0</v>
      </c>
      <c r="K20" s="86">
        <f t="shared" si="9"/>
        <v>0</v>
      </c>
      <c r="L20" s="86">
        <f t="shared" si="10"/>
        <v>0</v>
      </c>
      <c r="M20" s="10">
        <v>10</v>
      </c>
      <c r="N20" s="107"/>
      <c r="O20" s="60"/>
      <c r="P20" s="108"/>
      <c r="Q20" s="109"/>
      <c r="R20" s="53"/>
      <c r="S20" s="56"/>
      <c r="T20" s="60"/>
      <c r="U20" s="17"/>
      <c r="V20" s="18"/>
      <c r="W20" s="18"/>
      <c r="X20" s="18"/>
      <c r="Y20" s="18"/>
      <c r="Z20" s="18"/>
      <c r="AA20" s="18"/>
      <c r="AB20" s="18"/>
      <c r="AC20" s="18"/>
      <c r="AD20" s="19"/>
      <c r="AE20" s="11">
        <v>5</v>
      </c>
      <c r="AF20" s="12"/>
      <c r="AG20" s="12"/>
      <c r="AH20" s="12"/>
      <c r="AI20" s="12"/>
      <c r="AJ20" s="12"/>
      <c r="AK20" s="12"/>
      <c r="AL20" s="12"/>
      <c r="AM20" s="16"/>
      <c r="AN20" s="109"/>
      <c r="AO20" s="60"/>
      <c r="AP20" s="192"/>
      <c r="AQ20" s="193"/>
      <c r="AR20" s="112"/>
      <c r="AS20" s="113"/>
      <c r="AT20" s="152"/>
      <c r="AU20" s="181"/>
      <c r="AV20" s="109"/>
      <c r="AW20" s="60"/>
      <c r="AX20" s="118"/>
    </row>
    <row r="21" spans="1:50" s="23" customFormat="1" ht="25.5" customHeight="1" x14ac:dyDescent="0.45">
      <c r="A21" s="86">
        <f t="shared" si="0"/>
        <v>0</v>
      </c>
      <c r="B21" s="86">
        <f t="shared" si="1"/>
        <v>0</v>
      </c>
      <c r="C21" s="86">
        <f t="shared" si="2"/>
        <v>0</v>
      </c>
      <c r="D21" s="86">
        <f t="shared" si="3"/>
        <v>0</v>
      </c>
      <c r="E21" s="86">
        <f t="shared" si="4"/>
        <v>0</v>
      </c>
      <c r="F21" s="86">
        <f t="shared" si="5"/>
        <v>0</v>
      </c>
      <c r="G21" s="86">
        <f t="shared" si="6"/>
        <v>0</v>
      </c>
      <c r="H21" s="86">
        <f t="shared" si="7"/>
        <v>0</v>
      </c>
      <c r="I21" s="86"/>
      <c r="J21" s="86">
        <f t="shared" si="8"/>
        <v>0</v>
      </c>
      <c r="K21" s="86">
        <f t="shared" si="9"/>
        <v>0</v>
      </c>
      <c r="L21" s="86">
        <f t="shared" si="10"/>
        <v>0</v>
      </c>
      <c r="M21" s="10">
        <v>11</v>
      </c>
      <c r="N21" s="107"/>
      <c r="O21" s="60"/>
      <c r="P21" s="108"/>
      <c r="Q21" s="109"/>
      <c r="R21" s="54"/>
      <c r="S21" s="57"/>
      <c r="T21" s="60"/>
      <c r="U21" s="20"/>
      <c r="V21" s="21"/>
      <c r="W21" s="21"/>
      <c r="X21" s="21"/>
      <c r="Y21" s="21"/>
      <c r="Z21" s="21"/>
      <c r="AA21" s="21"/>
      <c r="AB21" s="21"/>
      <c r="AC21" s="21"/>
      <c r="AD21" s="22"/>
      <c r="AE21" s="11">
        <v>5</v>
      </c>
      <c r="AF21" s="12"/>
      <c r="AG21" s="12"/>
      <c r="AH21" s="12"/>
      <c r="AI21" s="12"/>
      <c r="AJ21" s="12"/>
      <c r="AK21" s="12"/>
      <c r="AL21" s="12"/>
      <c r="AM21" s="16"/>
      <c r="AN21" s="109"/>
      <c r="AO21" s="60"/>
      <c r="AP21" s="192"/>
      <c r="AQ21" s="193"/>
      <c r="AR21" s="112"/>
      <c r="AS21" s="113"/>
      <c r="AT21" s="152"/>
      <c r="AU21" s="181"/>
      <c r="AV21" s="109"/>
      <c r="AW21" s="60"/>
      <c r="AX21" s="118"/>
    </row>
    <row r="22" spans="1:50" s="23" customFormat="1" ht="25.5" customHeight="1" x14ac:dyDescent="0.45">
      <c r="A22" s="86">
        <f t="shared" si="0"/>
        <v>0</v>
      </c>
      <c r="B22" s="86">
        <f t="shared" si="1"/>
        <v>0</v>
      </c>
      <c r="C22" s="86">
        <f t="shared" si="2"/>
        <v>0</v>
      </c>
      <c r="D22" s="86">
        <f t="shared" si="3"/>
        <v>0</v>
      </c>
      <c r="E22" s="86">
        <f t="shared" si="4"/>
        <v>0</v>
      </c>
      <c r="F22" s="86">
        <f t="shared" si="5"/>
        <v>0</v>
      </c>
      <c r="G22" s="86">
        <f t="shared" si="6"/>
        <v>0</v>
      </c>
      <c r="H22" s="86">
        <f t="shared" si="7"/>
        <v>0</v>
      </c>
      <c r="I22" s="86"/>
      <c r="J22" s="86">
        <f t="shared" si="8"/>
        <v>0</v>
      </c>
      <c r="K22" s="86">
        <f t="shared" si="9"/>
        <v>0</v>
      </c>
      <c r="L22" s="86">
        <f t="shared" si="10"/>
        <v>0</v>
      </c>
      <c r="M22" s="10">
        <v>12</v>
      </c>
      <c r="N22" s="107"/>
      <c r="O22" s="60"/>
      <c r="P22" s="108"/>
      <c r="Q22" s="109"/>
      <c r="R22" s="54"/>
      <c r="S22" s="57"/>
      <c r="T22" s="60"/>
      <c r="U22" s="20"/>
      <c r="V22" s="21"/>
      <c r="W22" s="21"/>
      <c r="X22" s="21"/>
      <c r="Y22" s="21"/>
      <c r="Z22" s="21"/>
      <c r="AA22" s="21"/>
      <c r="AB22" s="21"/>
      <c r="AC22" s="21"/>
      <c r="AD22" s="22"/>
      <c r="AE22" s="11">
        <v>5</v>
      </c>
      <c r="AF22" s="12"/>
      <c r="AG22" s="12"/>
      <c r="AH22" s="12"/>
      <c r="AI22" s="12"/>
      <c r="AJ22" s="12"/>
      <c r="AK22" s="12"/>
      <c r="AL22" s="12"/>
      <c r="AM22" s="16"/>
      <c r="AN22" s="109"/>
      <c r="AO22" s="60"/>
      <c r="AP22" s="192"/>
      <c r="AQ22" s="193"/>
      <c r="AR22" s="112"/>
      <c r="AS22" s="113"/>
      <c r="AT22" s="152"/>
      <c r="AU22" s="181"/>
      <c r="AV22" s="109"/>
      <c r="AW22" s="60"/>
      <c r="AX22" s="118"/>
    </row>
    <row r="23" spans="1:50" s="23" customFormat="1" ht="25.5" customHeight="1" x14ac:dyDescent="0.45">
      <c r="A23" s="86">
        <f t="shared" si="0"/>
        <v>0</v>
      </c>
      <c r="B23" s="86">
        <f t="shared" si="1"/>
        <v>0</v>
      </c>
      <c r="C23" s="86">
        <f t="shared" si="2"/>
        <v>0</v>
      </c>
      <c r="D23" s="86">
        <f t="shared" si="3"/>
        <v>0</v>
      </c>
      <c r="E23" s="86">
        <f t="shared" si="4"/>
        <v>0</v>
      </c>
      <c r="F23" s="86">
        <f t="shared" si="5"/>
        <v>0</v>
      </c>
      <c r="G23" s="86">
        <f t="shared" si="6"/>
        <v>0</v>
      </c>
      <c r="H23" s="86">
        <f t="shared" si="7"/>
        <v>0</v>
      </c>
      <c r="I23" s="86"/>
      <c r="J23" s="86">
        <f t="shared" si="8"/>
        <v>0</v>
      </c>
      <c r="K23" s="86">
        <f t="shared" si="9"/>
        <v>0</v>
      </c>
      <c r="L23" s="86">
        <f t="shared" si="10"/>
        <v>0</v>
      </c>
      <c r="M23" s="10">
        <v>13</v>
      </c>
      <c r="N23" s="107"/>
      <c r="O23" s="60"/>
      <c r="P23" s="108"/>
      <c r="Q23" s="109"/>
      <c r="R23" s="54"/>
      <c r="S23" s="57"/>
      <c r="T23" s="60"/>
      <c r="U23" s="20"/>
      <c r="V23" s="21"/>
      <c r="W23" s="21"/>
      <c r="X23" s="21"/>
      <c r="Y23" s="21"/>
      <c r="Z23" s="21"/>
      <c r="AA23" s="21"/>
      <c r="AB23" s="21"/>
      <c r="AC23" s="21"/>
      <c r="AD23" s="22"/>
      <c r="AE23" s="11">
        <v>5</v>
      </c>
      <c r="AF23" s="12"/>
      <c r="AG23" s="12"/>
      <c r="AH23" s="12"/>
      <c r="AI23" s="12"/>
      <c r="AJ23" s="12"/>
      <c r="AK23" s="12"/>
      <c r="AL23" s="12"/>
      <c r="AM23" s="16"/>
      <c r="AN23" s="109"/>
      <c r="AO23" s="60"/>
      <c r="AP23" s="192"/>
      <c r="AQ23" s="193"/>
      <c r="AR23" s="112"/>
      <c r="AS23" s="113"/>
      <c r="AT23" s="152"/>
      <c r="AU23" s="181"/>
      <c r="AV23" s="109"/>
      <c r="AW23" s="60"/>
      <c r="AX23" s="118"/>
    </row>
    <row r="24" spans="1:50" s="9" customFormat="1" ht="25.5" customHeight="1" x14ac:dyDescent="0.45">
      <c r="A24" s="86">
        <f t="shared" si="0"/>
        <v>0</v>
      </c>
      <c r="B24" s="86">
        <f t="shared" si="1"/>
        <v>0</v>
      </c>
      <c r="C24" s="86">
        <f t="shared" si="2"/>
        <v>0</v>
      </c>
      <c r="D24" s="86">
        <f t="shared" si="3"/>
        <v>0</v>
      </c>
      <c r="E24" s="86">
        <f t="shared" si="4"/>
        <v>0</v>
      </c>
      <c r="F24" s="86">
        <f t="shared" si="5"/>
        <v>0</v>
      </c>
      <c r="G24" s="86">
        <f t="shared" si="6"/>
        <v>0</v>
      </c>
      <c r="H24" s="86">
        <f t="shared" si="7"/>
        <v>0</v>
      </c>
      <c r="I24" s="86"/>
      <c r="J24" s="86">
        <f t="shared" si="8"/>
        <v>0</v>
      </c>
      <c r="K24" s="86">
        <f t="shared" si="9"/>
        <v>0</v>
      </c>
      <c r="L24" s="86">
        <f t="shared" si="10"/>
        <v>0</v>
      </c>
      <c r="M24" s="10">
        <v>14</v>
      </c>
      <c r="N24" s="107"/>
      <c r="O24" s="60"/>
      <c r="P24" s="108"/>
      <c r="Q24" s="109"/>
      <c r="R24" s="53"/>
      <c r="S24" s="56"/>
      <c r="T24" s="60"/>
      <c r="U24" s="17"/>
      <c r="V24" s="18"/>
      <c r="W24" s="18"/>
      <c r="X24" s="18"/>
      <c r="Y24" s="18"/>
      <c r="Z24" s="18"/>
      <c r="AA24" s="18"/>
      <c r="AB24" s="18"/>
      <c r="AC24" s="18"/>
      <c r="AD24" s="19"/>
      <c r="AE24" s="11">
        <v>5</v>
      </c>
      <c r="AF24" s="12"/>
      <c r="AG24" s="12"/>
      <c r="AH24" s="12"/>
      <c r="AI24" s="12"/>
      <c r="AJ24" s="12"/>
      <c r="AK24" s="12"/>
      <c r="AL24" s="12"/>
      <c r="AM24" s="16"/>
      <c r="AN24" s="109"/>
      <c r="AO24" s="60"/>
      <c r="AP24" s="192"/>
      <c r="AQ24" s="193"/>
      <c r="AR24" s="112"/>
      <c r="AS24" s="113"/>
      <c r="AT24" s="152"/>
      <c r="AU24" s="181"/>
      <c r="AV24" s="109"/>
      <c r="AW24" s="60"/>
      <c r="AX24" s="118"/>
    </row>
    <row r="25" spans="1:50" s="9" customFormat="1" ht="25.5" customHeight="1" x14ac:dyDescent="0.45">
      <c r="A25" s="86">
        <f t="shared" si="0"/>
        <v>0</v>
      </c>
      <c r="B25" s="86">
        <f t="shared" si="1"/>
        <v>0</v>
      </c>
      <c r="C25" s="86">
        <f t="shared" si="2"/>
        <v>0</v>
      </c>
      <c r="D25" s="86">
        <f t="shared" si="3"/>
        <v>0</v>
      </c>
      <c r="E25" s="86">
        <f t="shared" si="4"/>
        <v>0</v>
      </c>
      <c r="F25" s="86">
        <f t="shared" si="5"/>
        <v>0</v>
      </c>
      <c r="G25" s="86">
        <f t="shared" si="6"/>
        <v>0</v>
      </c>
      <c r="H25" s="86">
        <f t="shared" si="7"/>
        <v>0</v>
      </c>
      <c r="I25" s="86"/>
      <c r="J25" s="86">
        <f t="shared" si="8"/>
        <v>0</v>
      </c>
      <c r="K25" s="86">
        <f t="shared" si="9"/>
        <v>0</v>
      </c>
      <c r="L25" s="86">
        <f t="shared" si="10"/>
        <v>0</v>
      </c>
      <c r="M25" s="10">
        <v>15</v>
      </c>
      <c r="N25" s="107"/>
      <c r="O25" s="60"/>
      <c r="P25" s="108"/>
      <c r="Q25" s="109"/>
      <c r="R25" s="53"/>
      <c r="S25" s="56"/>
      <c r="T25" s="60"/>
      <c r="U25" s="17"/>
      <c r="V25" s="18"/>
      <c r="W25" s="18"/>
      <c r="X25" s="18"/>
      <c r="Y25" s="18"/>
      <c r="Z25" s="18"/>
      <c r="AA25" s="18"/>
      <c r="AB25" s="18"/>
      <c r="AC25" s="18"/>
      <c r="AD25" s="19"/>
      <c r="AE25" s="11">
        <v>5</v>
      </c>
      <c r="AF25" s="12"/>
      <c r="AG25" s="12"/>
      <c r="AH25" s="12"/>
      <c r="AI25" s="12"/>
      <c r="AJ25" s="12"/>
      <c r="AK25" s="12"/>
      <c r="AL25" s="12"/>
      <c r="AM25" s="16"/>
      <c r="AN25" s="109"/>
      <c r="AO25" s="60"/>
      <c r="AP25" s="192"/>
      <c r="AQ25" s="193"/>
      <c r="AR25" s="112"/>
      <c r="AS25" s="113"/>
      <c r="AT25" s="152"/>
      <c r="AU25" s="181"/>
      <c r="AV25" s="109"/>
      <c r="AW25" s="60"/>
      <c r="AX25" s="118"/>
    </row>
    <row r="26" spans="1:50" s="9" customFormat="1" ht="25.5" customHeight="1" x14ac:dyDescent="0.45">
      <c r="A26" s="86">
        <f t="shared" si="0"/>
        <v>0</v>
      </c>
      <c r="B26" s="86">
        <f t="shared" si="1"/>
        <v>0</v>
      </c>
      <c r="C26" s="86">
        <f t="shared" si="2"/>
        <v>0</v>
      </c>
      <c r="D26" s="86">
        <f t="shared" si="3"/>
        <v>0</v>
      </c>
      <c r="E26" s="86">
        <f t="shared" si="4"/>
        <v>0</v>
      </c>
      <c r="F26" s="86">
        <f t="shared" si="5"/>
        <v>0</v>
      </c>
      <c r="G26" s="86">
        <f t="shared" si="6"/>
        <v>0</v>
      </c>
      <c r="H26" s="86">
        <f t="shared" si="7"/>
        <v>0</v>
      </c>
      <c r="I26" s="86"/>
      <c r="J26" s="86">
        <f t="shared" si="8"/>
        <v>0</v>
      </c>
      <c r="K26" s="86">
        <f t="shared" si="9"/>
        <v>0</v>
      </c>
      <c r="L26" s="86">
        <f t="shared" si="10"/>
        <v>0</v>
      </c>
      <c r="M26" s="10">
        <v>16</v>
      </c>
      <c r="N26" s="107"/>
      <c r="O26" s="60"/>
      <c r="P26" s="108"/>
      <c r="Q26" s="109"/>
      <c r="R26" s="53"/>
      <c r="S26" s="56"/>
      <c r="T26" s="60"/>
      <c r="U26" s="17"/>
      <c r="V26" s="18"/>
      <c r="W26" s="18"/>
      <c r="X26" s="18"/>
      <c r="Y26" s="18"/>
      <c r="Z26" s="18"/>
      <c r="AA26" s="18"/>
      <c r="AB26" s="18"/>
      <c r="AC26" s="18"/>
      <c r="AD26" s="19"/>
      <c r="AE26" s="11">
        <v>5</v>
      </c>
      <c r="AF26" s="12"/>
      <c r="AG26" s="12"/>
      <c r="AH26" s="12"/>
      <c r="AI26" s="12"/>
      <c r="AJ26" s="12"/>
      <c r="AK26" s="12"/>
      <c r="AL26" s="12"/>
      <c r="AM26" s="16"/>
      <c r="AN26" s="109"/>
      <c r="AO26" s="60"/>
      <c r="AP26" s="192"/>
      <c r="AQ26" s="193"/>
      <c r="AR26" s="112"/>
      <c r="AS26" s="113"/>
      <c r="AT26" s="152"/>
      <c r="AU26" s="181"/>
      <c r="AV26" s="109"/>
      <c r="AW26" s="60"/>
      <c r="AX26" s="118"/>
    </row>
    <row r="27" spans="1:50" s="9" customFormat="1" ht="25.5" customHeight="1" x14ac:dyDescent="0.45">
      <c r="A27" s="86">
        <f t="shared" si="0"/>
        <v>0</v>
      </c>
      <c r="B27" s="86">
        <f t="shared" si="1"/>
        <v>0</v>
      </c>
      <c r="C27" s="86">
        <f t="shared" si="2"/>
        <v>0</v>
      </c>
      <c r="D27" s="86">
        <f t="shared" si="3"/>
        <v>0</v>
      </c>
      <c r="E27" s="86">
        <f t="shared" si="4"/>
        <v>0</v>
      </c>
      <c r="F27" s="86">
        <f t="shared" si="5"/>
        <v>0</v>
      </c>
      <c r="G27" s="86">
        <f t="shared" si="6"/>
        <v>0</v>
      </c>
      <c r="H27" s="86">
        <f t="shared" si="7"/>
        <v>0</v>
      </c>
      <c r="I27" s="86"/>
      <c r="J27" s="86">
        <f t="shared" si="8"/>
        <v>0</v>
      </c>
      <c r="K27" s="86">
        <f t="shared" si="9"/>
        <v>0</v>
      </c>
      <c r="L27" s="86">
        <f t="shared" si="10"/>
        <v>0</v>
      </c>
      <c r="M27" s="10">
        <v>17</v>
      </c>
      <c r="N27" s="107"/>
      <c r="O27" s="60"/>
      <c r="P27" s="108"/>
      <c r="Q27" s="109"/>
      <c r="R27" s="53"/>
      <c r="S27" s="56"/>
      <c r="T27" s="60"/>
      <c r="U27" s="17"/>
      <c r="V27" s="18"/>
      <c r="W27" s="18"/>
      <c r="X27" s="18"/>
      <c r="Y27" s="18"/>
      <c r="Z27" s="18"/>
      <c r="AA27" s="18"/>
      <c r="AB27" s="18"/>
      <c r="AC27" s="18"/>
      <c r="AD27" s="19"/>
      <c r="AE27" s="11">
        <v>5</v>
      </c>
      <c r="AF27" s="12"/>
      <c r="AG27" s="12"/>
      <c r="AH27" s="12"/>
      <c r="AI27" s="12"/>
      <c r="AJ27" s="12"/>
      <c r="AK27" s="12"/>
      <c r="AL27" s="12"/>
      <c r="AM27" s="16"/>
      <c r="AN27" s="109"/>
      <c r="AO27" s="60"/>
      <c r="AP27" s="192"/>
      <c r="AQ27" s="193"/>
      <c r="AR27" s="112"/>
      <c r="AS27" s="113"/>
      <c r="AT27" s="152"/>
      <c r="AU27" s="181"/>
      <c r="AV27" s="109"/>
      <c r="AW27" s="60"/>
      <c r="AX27" s="118"/>
    </row>
    <row r="28" spans="1:50" s="9" customFormat="1" ht="25.5" customHeight="1" x14ac:dyDescent="0.45">
      <c r="A28" s="86">
        <f t="shared" si="0"/>
        <v>0</v>
      </c>
      <c r="B28" s="86">
        <f t="shared" si="1"/>
        <v>0</v>
      </c>
      <c r="C28" s="86">
        <f t="shared" si="2"/>
        <v>0</v>
      </c>
      <c r="D28" s="86">
        <f t="shared" si="3"/>
        <v>0</v>
      </c>
      <c r="E28" s="86">
        <f t="shared" si="4"/>
        <v>0</v>
      </c>
      <c r="F28" s="86">
        <f t="shared" si="5"/>
        <v>0</v>
      </c>
      <c r="G28" s="86">
        <f t="shared" si="6"/>
        <v>0</v>
      </c>
      <c r="H28" s="86">
        <f t="shared" si="7"/>
        <v>0</v>
      </c>
      <c r="I28" s="86"/>
      <c r="J28" s="86">
        <f t="shared" si="8"/>
        <v>0</v>
      </c>
      <c r="K28" s="86">
        <f t="shared" si="9"/>
        <v>0</v>
      </c>
      <c r="L28" s="86">
        <f t="shared" si="10"/>
        <v>0</v>
      </c>
      <c r="M28" s="10">
        <v>18</v>
      </c>
      <c r="N28" s="107"/>
      <c r="O28" s="60"/>
      <c r="P28" s="108"/>
      <c r="Q28" s="109"/>
      <c r="R28" s="53"/>
      <c r="S28" s="56"/>
      <c r="T28" s="60"/>
      <c r="U28" s="17"/>
      <c r="V28" s="18"/>
      <c r="W28" s="18"/>
      <c r="X28" s="18"/>
      <c r="Y28" s="18"/>
      <c r="Z28" s="18"/>
      <c r="AA28" s="18"/>
      <c r="AB28" s="18"/>
      <c r="AC28" s="18"/>
      <c r="AD28" s="19"/>
      <c r="AE28" s="11">
        <v>5</v>
      </c>
      <c r="AF28" s="12"/>
      <c r="AG28" s="12"/>
      <c r="AH28" s="12"/>
      <c r="AI28" s="12"/>
      <c r="AJ28" s="12"/>
      <c r="AK28" s="12"/>
      <c r="AL28" s="12"/>
      <c r="AM28" s="16"/>
      <c r="AN28" s="109"/>
      <c r="AO28" s="60"/>
      <c r="AP28" s="192"/>
      <c r="AQ28" s="193"/>
      <c r="AR28" s="112"/>
      <c r="AS28" s="113"/>
      <c r="AT28" s="152"/>
      <c r="AU28" s="181"/>
      <c r="AV28" s="109"/>
      <c r="AW28" s="60"/>
      <c r="AX28" s="118"/>
    </row>
    <row r="29" spans="1:50" s="9" customFormat="1" ht="25.5" customHeight="1" x14ac:dyDescent="0.45">
      <c r="A29" s="86">
        <f t="shared" si="0"/>
        <v>0</v>
      </c>
      <c r="B29" s="86">
        <f t="shared" si="1"/>
        <v>0</v>
      </c>
      <c r="C29" s="86">
        <f t="shared" si="2"/>
        <v>0</v>
      </c>
      <c r="D29" s="86">
        <f t="shared" si="3"/>
        <v>0</v>
      </c>
      <c r="E29" s="86">
        <f t="shared" si="4"/>
        <v>0</v>
      </c>
      <c r="F29" s="86">
        <f t="shared" si="5"/>
        <v>0</v>
      </c>
      <c r="G29" s="86">
        <f t="shared" si="6"/>
        <v>0</v>
      </c>
      <c r="H29" s="86">
        <f t="shared" si="7"/>
        <v>0</v>
      </c>
      <c r="I29" s="86"/>
      <c r="J29" s="86">
        <f t="shared" si="8"/>
        <v>0</v>
      </c>
      <c r="K29" s="86">
        <f t="shared" si="9"/>
        <v>0</v>
      </c>
      <c r="L29" s="86">
        <f t="shared" si="10"/>
        <v>0</v>
      </c>
      <c r="M29" s="10">
        <v>19</v>
      </c>
      <c r="N29" s="107"/>
      <c r="O29" s="60"/>
      <c r="P29" s="108"/>
      <c r="Q29" s="109"/>
      <c r="R29" s="53"/>
      <c r="S29" s="56"/>
      <c r="T29" s="60"/>
      <c r="U29" s="17"/>
      <c r="V29" s="18"/>
      <c r="W29" s="18"/>
      <c r="X29" s="18"/>
      <c r="Y29" s="18"/>
      <c r="Z29" s="18"/>
      <c r="AA29" s="18"/>
      <c r="AB29" s="18"/>
      <c r="AC29" s="18"/>
      <c r="AD29" s="19"/>
      <c r="AE29" s="11">
        <v>5</v>
      </c>
      <c r="AF29" s="12"/>
      <c r="AG29" s="12"/>
      <c r="AH29" s="12"/>
      <c r="AI29" s="12"/>
      <c r="AJ29" s="12"/>
      <c r="AK29" s="12"/>
      <c r="AL29" s="12"/>
      <c r="AM29" s="16"/>
      <c r="AN29" s="109"/>
      <c r="AO29" s="60"/>
      <c r="AP29" s="192"/>
      <c r="AQ29" s="193"/>
      <c r="AR29" s="112"/>
      <c r="AS29" s="113"/>
      <c r="AT29" s="152"/>
      <c r="AU29" s="181"/>
      <c r="AV29" s="109"/>
      <c r="AW29" s="60"/>
      <c r="AX29" s="118"/>
    </row>
    <row r="30" spans="1:50" s="9" customFormat="1" ht="25.5" customHeight="1" x14ac:dyDescent="0.45">
      <c r="A30" s="86">
        <f t="shared" si="0"/>
        <v>0</v>
      </c>
      <c r="B30" s="86">
        <f t="shared" si="1"/>
        <v>0</v>
      </c>
      <c r="C30" s="86">
        <f t="shared" si="2"/>
        <v>0</v>
      </c>
      <c r="D30" s="86">
        <f t="shared" si="3"/>
        <v>0</v>
      </c>
      <c r="E30" s="86">
        <f t="shared" si="4"/>
        <v>0</v>
      </c>
      <c r="F30" s="86">
        <f t="shared" si="5"/>
        <v>0</v>
      </c>
      <c r="G30" s="86">
        <f t="shared" si="6"/>
        <v>0</v>
      </c>
      <c r="H30" s="86">
        <f t="shared" si="7"/>
        <v>0</v>
      </c>
      <c r="I30" s="86"/>
      <c r="J30" s="86">
        <f t="shared" si="8"/>
        <v>0</v>
      </c>
      <c r="K30" s="86">
        <f t="shared" si="9"/>
        <v>0</v>
      </c>
      <c r="L30" s="86">
        <f t="shared" si="10"/>
        <v>0</v>
      </c>
      <c r="M30" s="10">
        <v>20</v>
      </c>
      <c r="N30" s="107"/>
      <c r="O30" s="60"/>
      <c r="P30" s="108"/>
      <c r="Q30" s="109"/>
      <c r="R30" s="53"/>
      <c r="S30" s="56"/>
      <c r="T30" s="60"/>
      <c r="U30" s="17"/>
      <c r="V30" s="18"/>
      <c r="W30" s="18"/>
      <c r="X30" s="18"/>
      <c r="Y30" s="18"/>
      <c r="Z30" s="18"/>
      <c r="AA30" s="18"/>
      <c r="AB30" s="18"/>
      <c r="AC30" s="18"/>
      <c r="AD30" s="19"/>
      <c r="AE30" s="11">
        <v>5</v>
      </c>
      <c r="AF30" s="12"/>
      <c r="AG30" s="12"/>
      <c r="AH30" s="12"/>
      <c r="AI30" s="12"/>
      <c r="AJ30" s="12"/>
      <c r="AK30" s="12"/>
      <c r="AL30" s="12"/>
      <c r="AM30" s="16"/>
      <c r="AN30" s="109"/>
      <c r="AO30" s="60"/>
      <c r="AP30" s="192"/>
      <c r="AQ30" s="193"/>
      <c r="AR30" s="112"/>
      <c r="AS30" s="113"/>
      <c r="AT30" s="152"/>
      <c r="AU30" s="181"/>
      <c r="AV30" s="109"/>
      <c r="AW30" s="60"/>
      <c r="AX30" s="118"/>
    </row>
    <row r="31" spans="1:50" s="9" customFormat="1" ht="25.5" customHeight="1" x14ac:dyDescent="0.45">
      <c r="A31" s="86">
        <f t="shared" si="0"/>
        <v>0</v>
      </c>
      <c r="B31" s="86">
        <f t="shared" si="1"/>
        <v>0</v>
      </c>
      <c r="C31" s="86">
        <f t="shared" si="2"/>
        <v>0</v>
      </c>
      <c r="D31" s="86">
        <f t="shared" si="3"/>
        <v>0</v>
      </c>
      <c r="E31" s="86">
        <f t="shared" si="4"/>
        <v>0</v>
      </c>
      <c r="F31" s="86">
        <f t="shared" si="5"/>
        <v>0</v>
      </c>
      <c r="G31" s="86">
        <f t="shared" si="6"/>
        <v>0</v>
      </c>
      <c r="H31" s="86">
        <f t="shared" si="7"/>
        <v>0</v>
      </c>
      <c r="I31" s="86"/>
      <c r="J31" s="86">
        <f t="shared" si="8"/>
        <v>0</v>
      </c>
      <c r="K31" s="86">
        <f t="shared" si="9"/>
        <v>0</v>
      </c>
      <c r="L31" s="86">
        <f t="shared" si="10"/>
        <v>0</v>
      </c>
      <c r="M31" s="10">
        <v>21</v>
      </c>
      <c r="N31" s="107"/>
      <c r="O31" s="60"/>
      <c r="P31" s="108"/>
      <c r="Q31" s="109"/>
      <c r="R31" s="53"/>
      <c r="S31" s="56"/>
      <c r="T31" s="60"/>
      <c r="U31" s="17"/>
      <c r="V31" s="18"/>
      <c r="W31" s="18"/>
      <c r="X31" s="18"/>
      <c r="Y31" s="18"/>
      <c r="Z31" s="18"/>
      <c r="AA31" s="18"/>
      <c r="AB31" s="18"/>
      <c r="AC31" s="18"/>
      <c r="AD31" s="19"/>
      <c r="AE31" s="11">
        <v>5</v>
      </c>
      <c r="AF31" s="12"/>
      <c r="AG31" s="12"/>
      <c r="AH31" s="12"/>
      <c r="AI31" s="12"/>
      <c r="AJ31" s="12"/>
      <c r="AK31" s="12"/>
      <c r="AL31" s="12"/>
      <c r="AM31" s="16"/>
      <c r="AN31" s="109"/>
      <c r="AO31" s="60"/>
      <c r="AP31" s="192"/>
      <c r="AQ31" s="193"/>
      <c r="AR31" s="112"/>
      <c r="AS31" s="113"/>
      <c r="AT31" s="152"/>
      <c r="AU31" s="181"/>
      <c r="AV31" s="109"/>
      <c r="AW31" s="60"/>
      <c r="AX31" s="118"/>
    </row>
    <row r="32" spans="1:50" s="9" customFormat="1" ht="25.5" customHeight="1" x14ac:dyDescent="0.45">
      <c r="A32" s="86">
        <f t="shared" si="0"/>
        <v>0</v>
      </c>
      <c r="B32" s="86">
        <f t="shared" si="1"/>
        <v>0</v>
      </c>
      <c r="C32" s="86">
        <f t="shared" si="2"/>
        <v>0</v>
      </c>
      <c r="D32" s="86">
        <f t="shared" si="3"/>
        <v>0</v>
      </c>
      <c r="E32" s="86">
        <f t="shared" si="4"/>
        <v>0</v>
      </c>
      <c r="F32" s="86">
        <f t="shared" si="5"/>
        <v>0</v>
      </c>
      <c r="G32" s="86">
        <f t="shared" si="6"/>
        <v>0</v>
      </c>
      <c r="H32" s="86">
        <f t="shared" si="7"/>
        <v>0</v>
      </c>
      <c r="I32" s="86"/>
      <c r="J32" s="86">
        <f t="shared" si="8"/>
        <v>0</v>
      </c>
      <c r="K32" s="86">
        <f t="shared" si="9"/>
        <v>0</v>
      </c>
      <c r="L32" s="86">
        <f t="shared" si="10"/>
        <v>0</v>
      </c>
      <c r="M32" s="10">
        <v>22</v>
      </c>
      <c r="N32" s="107"/>
      <c r="O32" s="60"/>
      <c r="P32" s="108"/>
      <c r="Q32" s="109"/>
      <c r="R32" s="53"/>
      <c r="S32" s="56"/>
      <c r="T32" s="60"/>
      <c r="U32" s="17"/>
      <c r="V32" s="18"/>
      <c r="W32" s="18"/>
      <c r="X32" s="18"/>
      <c r="Y32" s="18"/>
      <c r="Z32" s="18"/>
      <c r="AA32" s="18"/>
      <c r="AB32" s="18"/>
      <c r="AC32" s="18"/>
      <c r="AD32" s="19"/>
      <c r="AE32" s="11">
        <v>5</v>
      </c>
      <c r="AF32" s="12"/>
      <c r="AG32" s="12"/>
      <c r="AH32" s="12"/>
      <c r="AI32" s="12"/>
      <c r="AJ32" s="12"/>
      <c r="AK32" s="12"/>
      <c r="AL32" s="12"/>
      <c r="AM32" s="16"/>
      <c r="AN32" s="109"/>
      <c r="AO32" s="60"/>
      <c r="AP32" s="192"/>
      <c r="AQ32" s="193"/>
      <c r="AR32" s="112"/>
      <c r="AS32" s="113"/>
      <c r="AT32" s="152"/>
      <c r="AU32" s="181"/>
      <c r="AV32" s="109"/>
      <c r="AW32" s="60"/>
      <c r="AX32" s="118"/>
    </row>
    <row r="33" spans="1:50" s="9" customFormat="1" ht="25.5" customHeight="1" x14ac:dyDescent="0.45">
      <c r="A33" s="86">
        <f t="shared" si="0"/>
        <v>0</v>
      </c>
      <c r="B33" s="86">
        <f t="shared" si="1"/>
        <v>0</v>
      </c>
      <c r="C33" s="86">
        <f t="shared" si="2"/>
        <v>0</v>
      </c>
      <c r="D33" s="86">
        <f t="shared" si="3"/>
        <v>0</v>
      </c>
      <c r="E33" s="86">
        <f t="shared" si="4"/>
        <v>0</v>
      </c>
      <c r="F33" s="86">
        <f t="shared" si="5"/>
        <v>0</v>
      </c>
      <c r="G33" s="86">
        <f t="shared" si="6"/>
        <v>0</v>
      </c>
      <c r="H33" s="86">
        <f t="shared" si="7"/>
        <v>0</v>
      </c>
      <c r="I33" s="86"/>
      <c r="J33" s="86">
        <f t="shared" si="8"/>
        <v>0</v>
      </c>
      <c r="K33" s="86">
        <f t="shared" si="9"/>
        <v>0</v>
      </c>
      <c r="L33" s="86">
        <f t="shared" si="10"/>
        <v>0</v>
      </c>
      <c r="M33" s="10">
        <v>23</v>
      </c>
      <c r="N33" s="107"/>
      <c r="O33" s="60"/>
      <c r="P33" s="108"/>
      <c r="Q33" s="109"/>
      <c r="R33" s="53"/>
      <c r="S33" s="56"/>
      <c r="T33" s="60"/>
      <c r="U33" s="17"/>
      <c r="V33" s="18"/>
      <c r="W33" s="18"/>
      <c r="X33" s="18"/>
      <c r="Y33" s="18"/>
      <c r="Z33" s="18"/>
      <c r="AA33" s="18"/>
      <c r="AB33" s="18"/>
      <c r="AC33" s="18"/>
      <c r="AD33" s="19"/>
      <c r="AE33" s="11">
        <v>5</v>
      </c>
      <c r="AF33" s="12"/>
      <c r="AG33" s="12"/>
      <c r="AH33" s="12"/>
      <c r="AI33" s="12"/>
      <c r="AJ33" s="12"/>
      <c r="AK33" s="12"/>
      <c r="AL33" s="12"/>
      <c r="AM33" s="16"/>
      <c r="AN33" s="109"/>
      <c r="AO33" s="60"/>
      <c r="AP33" s="192"/>
      <c r="AQ33" s="193"/>
      <c r="AR33" s="112"/>
      <c r="AS33" s="113"/>
      <c r="AT33" s="152"/>
      <c r="AU33" s="181"/>
      <c r="AV33" s="109"/>
      <c r="AW33" s="60"/>
      <c r="AX33" s="118"/>
    </row>
    <row r="34" spans="1:50" s="9" customFormat="1" ht="25.5" customHeight="1" x14ac:dyDescent="0.45">
      <c r="A34" s="86">
        <f t="shared" si="0"/>
        <v>0</v>
      </c>
      <c r="B34" s="86">
        <f t="shared" si="1"/>
        <v>0</v>
      </c>
      <c r="C34" s="86">
        <f t="shared" si="2"/>
        <v>0</v>
      </c>
      <c r="D34" s="86">
        <f t="shared" si="3"/>
        <v>0</v>
      </c>
      <c r="E34" s="86">
        <f t="shared" si="4"/>
        <v>0</v>
      </c>
      <c r="F34" s="86">
        <f t="shared" si="5"/>
        <v>0</v>
      </c>
      <c r="G34" s="86">
        <f t="shared" si="6"/>
        <v>0</v>
      </c>
      <c r="H34" s="86">
        <f t="shared" si="7"/>
        <v>0</v>
      </c>
      <c r="I34" s="86"/>
      <c r="J34" s="86">
        <f t="shared" si="8"/>
        <v>0</v>
      </c>
      <c r="K34" s="86">
        <f t="shared" si="9"/>
        <v>0</v>
      </c>
      <c r="L34" s="86">
        <f t="shared" si="10"/>
        <v>0</v>
      </c>
      <c r="M34" s="10">
        <v>24</v>
      </c>
      <c r="N34" s="107"/>
      <c r="O34" s="60"/>
      <c r="P34" s="108"/>
      <c r="Q34" s="109"/>
      <c r="R34" s="53"/>
      <c r="S34" s="56"/>
      <c r="T34" s="60"/>
      <c r="U34" s="17"/>
      <c r="V34" s="18"/>
      <c r="W34" s="18"/>
      <c r="X34" s="18"/>
      <c r="Y34" s="18"/>
      <c r="Z34" s="18"/>
      <c r="AA34" s="18"/>
      <c r="AB34" s="18"/>
      <c r="AC34" s="18"/>
      <c r="AD34" s="19"/>
      <c r="AE34" s="11">
        <v>5</v>
      </c>
      <c r="AF34" s="12"/>
      <c r="AG34" s="12"/>
      <c r="AH34" s="12"/>
      <c r="AI34" s="12"/>
      <c r="AJ34" s="12"/>
      <c r="AK34" s="12"/>
      <c r="AL34" s="12"/>
      <c r="AM34" s="16"/>
      <c r="AN34" s="109"/>
      <c r="AO34" s="60"/>
      <c r="AP34" s="192"/>
      <c r="AQ34" s="193"/>
      <c r="AR34" s="112"/>
      <c r="AS34" s="113"/>
      <c r="AT34" s="152"/>
      <c r="AU34" s="181"/>
      <c r="AV34" s="109"/>
      <c r="AW34" s="60"/>
      <c r="AX34" s="118"/>
    </row>
    <row r="35" spans="1:50" s="9" customFormat="1" ht="25.5" customHeight="1" x14ac:dyDescent="0.45">
      <c r="A35" s="86">
        <f t="shared" si="0"/>
        <v>0</v>
      </c>
      <c r="B35" s="86">
        <f t="shared" si="1"/>
        <v>0</v>
      </c>
      <c r="C35" s="86">
        <f t="shared" si="2"/>
        <v>0</v>
      </c>
      <c r="D35" s="86">
        <f t="shared" si="3"/>
        <v>0</v>
      </c>
      <c r="E35" s="86">
        <f t="shared" si="4"/>
        <v>0</v>
      </c>
      <c r="F35" s="86">
        <f t="shared" si="5"/>
        <v>0</v>
      </c>
      <c r="G35" s="86">
        <f t="shared" si="6"/>
        <v>0</v>
      </c>
      <c r="H35" s="86">
        <f t="shared" si="7"/>
        <v>0</v>
      </c>
      <c r="I35" s="86"/>
      <c r="J35" s="86">
        <f t="shared" si="8"/>
        <v>0</v>
      </c>
      <c r="K35" s="86">
        <f t="shared" si="9"/>
        <v>0</v>
      </c>
      <c r="L35" s="86">
        <f t="shared" si="10"/>
        <v>0</v>
      </c>
      <c r="M35" s="10">
        <v>25</v>
      </c>
      <c r="N35" s="107"/>
      <c r="O35" s="60"/>
      <c r="P35" s="108"/>
      <c r="Q35" s="109"/>
      <c r="R35" s="53"/>
      <c r="S35" s="56"/>
      <c r="T35" s="60"/>
      <c r="U35" s="17"/>
      <c r="V35" s="18"/>
      <c r="W35" s="18"/>
      <c r="X35" s="18"/>
      <c r="Y35" s="18"/>
      <c r="Z35" s="18"/>
      <c r="AA35" s="18"/>
      <c r="AB35" s="18"/>
      <c r="AC35" s="18"/>
      <c r="AD35" s="19"/>
      <c r="AE35" s="11">
        <v>5</v>
      </c>
      <c r="AF35" s="12"/>
      <c r="AG35" s="12"/>
      <c r="AH35" s="12"/>
      <c r="AI35" s="12"/>
      <c r="AJ35" s="12"/>
      <c r="AK35" s="12"/>
      <c r="AL35" s="12"/>
      <c r="AM35" s="16"/>
      <c r="AN35" s="109"/>
      <c r="AO35" s="60"/>
      <c r="AP35" s="192"/>
      <c r="AQ35" s="193"/>
      <c r="AR35" s="112"/>
      <c r="AS35" s="113"/>
      <c r="AT35" s="152"/>
      <c r="AU35" s="181"/>
      <c r="AV35" s="109"/>
      <c r="AW35" s="60"/>
      <c r="AX35" s="118"/>
    </row>
    <row r="36" spans="1:50" s="9" customFormat="1" ht="25.5" customHeight="1" x14ac:dyDescent="0.45">
      <c r="A36" s="86">
        <f t="shared" si="0"/>
        <v>0</v>
      </c>
      <c r="B36" s="86">
        <f t="shared" si="1"/>
        <v>0</v>
      </c>
      <c r="C36" s="86">
        <f t="shared" si="2"/>
        <v>0</v>
      </c>
      <c r="D36" s="86">
        <f t="shared" si="3"/>
        <v>0</v>
      </c>
      <c r="E36" s="86">
        <f t="shared" si="4"/>
        <v>0</v>
      </c>
      <c r="F36" s="86">
        <f t="shared" si="5"/>
        <v>0</v>
      </c>
      <c r="G36" s="86">
        <f t="shared" si="6"/>
        <v>0</v>
      </c>
      <c r="H36" s="86">
        <f t="shared" si="7"/>
        <v>0</v>
      </c>
      <c r="I36" s="86"/>
      <c r="J36" s="86">
        <f t="shared" si="8"/>
        <v>0</v>
      </c>
      <c r="K36" s="86">
        <f t="shared" si="9"/>
        <v>0</v>
      </c>
      <c r="L36" s="86">
        <f t="shared" si="10"/>
        <v>0</v>
      </c>
      <c r="M36" s="10">
        <v>26</v>
      </c>
      <c r="N36" s="107"/>
      <c r="O36" s="60"/>
      <c r="P36" s="108"/>
      <c r="Q36" s="109"/>
      <c r="R36" s="53"/>
      <c r="S36" s="56"/>
      <c r="T36" s="60"/>
      <c r="U36" s="17"/>
      <c r="V36" s="18"/>
      <c r="W36" s="18"/>
      <c r="X36" s="18"/>
      <c r="Y36" s="18"/>
      <c r="Z36" s="18"/>
      <c r="AA36" s="18"/>
      <c r="AB36" s="18"/>
      <c r="AC36" s="18"/>
      <c r="AD36" s="19"/>
      <c r="AE36" s="11">
        <v>5</v>
      </c>
      <c r="AF36" s="12"/>
      <c r="AG36" s="12"/>
      <c r="AH36" s="12"/>
      <c r="AI36" s="12"/>
      <c r="AJ36" s="12"/>
      <c r="AK36" s="12"/>
      <c r="AL36" s="12"/>
      <c r="AM36" s="16"/>
      <c r="AN36" s="109"/>
      <c r="AO36" s="60"/>
      <c r="AP36" s="192"/>
      <c r="AQ36" s="193"/>
      <c r="AR36" s="112"/>
      <c r="AS36" s="113"/>
      <c r="AT36" s="152"/>
      <c r="AU36" s="181"/>
      <c r="AV36" s="109"/>
      <c r="AW36" s="60"/>
      <c r="AX36" s="118"/>
    </row>
    <row r="37" spans="1:50" s="9" customFormat="1" ht="25.5" customHeight="1" x14ac:dyDescent="0.45">
      <c r="A37" s="86">
        <f t="shared" si="0"/>
        <v>0</v>
      </c>
      <c r="B37" s="86">
        <f t="shared" si="1"/>
        <v>0</v>
      </c>
      <c r="C37" s="86">
        <f t="shared" si="2"/>
        <v>0</v>
      </c>
      <c r="D37" s="86">
        <f t="shared" si="3"/>
        <v>0</v>
      </c>
      <c r="E37" s="86">
        <f t="shared" si="4"/>
        <v>0</v>
      </c>
      <c r="F37" s="86">
        <f t="shared" si="5"/>
        <v>0</v>
      </c>
      <c r="G37" s="86">
        <f t="shared" si="6"/>
        <v>0</v>
      </c>
      <c r="H37" s="86">
        <f t="shared" si="7"/>
        <v>0</v>
      </c>
      <c r="I37" s="86"/>
      <c r="J37" s="86">
        <f t="shared" si="8"/>
        <v>0</v>
      </c>
      <c r="K37" s="86">
        <f t="shared" si="9"/>
        <v>0</v>
      </c>
      <c r="L37" s="86">
        <f t="shared" si="10"/>
        <v>0</v>
      </c>
      <c r="M37" s="10">
        <v>27</v>
      </c>
      <c r="N37" s="107"/>
      <c r="O37" s="60"/>
      <c r="P37" s="108"/>
      <c r="Q37" s="109"/>
      <c r="R37" s="53"/>
      <c r="S37" s="56"/>
      <c r="T37" s="60"/>
      <c r="U37" s="17"/>
      <c r="V37" s="18"/>
      <c r="W37" s="18"/>
      <c r="X37" s="18"/>
      <c r="Y37" s="18"/>
      <c r="Z37" s="18"/>
      <c r="AA37" s="18"/>
      <c r="AB37" s="18"/>
      <c r="AC37" s="18"/>
      <c r="AD37" s="19"/>
      <c r="AE37" s="11">
        <v>5</v>
      </c>
      <c r="AF37" s="12"/>
      <c r="AG37" s="12"/>
      <c r="AH37" s="12"/>
      <c r="AI37" s="12"/>
      <c r="AJ37" s="12"/>
      <c r="AK37" s="12"/>
      <c r="AL37" s="12"/>
      <c r="AM37" s="16"/>
      <c r="AN37" s="109"/>
      <c r="AO37" s="60"/>
      <c r="AP37" s="192"/>
      <c r="AQ37" s="193"/>
      <c r="AR37" s="112"/>
      <c r="AS37" s="113"/>
      <c r="AT37" s="152"/>
      <c r="AU37" s="181"/>
      <c r="AV37" s="109"/>
      <c r="AW37" s="60"/>
      <c r="AX37" s="118"/>
    </row>
    <row r="38" spans="1:50" s="9" customFormat="1" ht="25.5" customHeight="1" x14ac:dyDescent="0.45">
      <c r="A38" s="86">
        <f t="shared" si="0"/>
        <v>0</v>
      </c>
      <c r="B38" s="86">
        <f t="shared" si="1"/>
        <v>0</v>
      </c>
      <c r="C38" s="86">
        <f t="shared" si="2"/>
        <v>0</v>
      </c>
      <c r="D38" s="86">
        <f t="shared" si="3"/>
        <v>0</v>
      </c>
      <c r="E38" s="86">
        <f t="shared" si="4"/>
        <v>0</v>
      </c>
      <c r="F38" s="86">
        <f t="shared" si="5"/>
        <v>0</v>
      </c>
      <c r="G38" s="86">
        <f t="shared" si="6"/>
        <v>0</v>
      </c>
      <c r="H38" s="86">
        <f t="shared" si="7"/>
        <v>0</v>
      </c>
      <c r="I38" s="86"/>
      <c r="J38" s="86">
        <f t="shared" si="8"/>
        <v>0</v>
      </c>
      <c r="K38" s="86">
        <f t="shared" si="9"/>
        <v>0</v>
      </c>
      <c r="L38" s="86">
        <f t="shared" si="10"/>
        <v>0</v>
      </c>
      <c r="M38" s="10">
        <v>28</v>
      </c>
      <c r="N38" s="107"/>
      <c r="O38" s="60"/>
      <c r="P38" s="108"/>
      <c r="Q38" s="109"/>
      <c r="R38" s="53"/>
      <c r="S38" s="56"/>
      <c r="T38" s="60"/>
      <c r="U38" s="17"/>
      <c r="V38" s="18"/>
      <c r="W38" s="18"/>
      <c r="X38" s="18"/>
      <c r="Y38" s="18"/>
      <c r="Z38" s="18"/>
      <c r="AA38" s="18"/>
      <c r="AB38" s="18"/>
      <c r="AC38" s="18"/>
      <c r="AD38" s="19"/>
      <c r="AE38" s="11">
        <v>5</v>
      </c>
      <c r="AF38" s="12"/>
      <c r="AG38" s="12"/>
      <c r="AH38" s="12"/>
      <c r="AI38" s="12"/>
      <c r="AJ38" s="12"/>
      <c r="AK38" s="12"/>
      <c r="AL38" s="12"/>
      <c r="AM38" s="16"/>
      <c r="AN38" s="109"/>
      <c r="AO38" s="60"/>
      <c r="AP38" s="192"/>
      <c r="AQ38" s="193"/>
      <c r="AR38" s="112"/>
      <c r="AS38" s="113"/>
      <c r="AT38" s="152"/>
      <c r="AU38" s="181"/>
      <c r="AV38" s="109"/>
      <c r="AW38" s="60"/>
      <c r="AX38" s="118"/>
    </row>
    <row r="39" spans="1:50" s="9" customFormat="1" ht="25.5" customHeight="1" x14ac:dyDescent="0.45">
      <c r="A39" s="86">
        <f t="shared" si="0"/>
        <v>0</v>
      </c>
      <c r="B39" s="86">
        <f t="shared" si="1"/>
        <v>0</v>
      </c>
      <c r="C39" s="86">
        <f t="shared" si="2"/>
        <v>0</v>
      </c>
      <c r="D39" s="86">
        <f t="shared" si="3"/>
        <v>0</v>
      </c>
      <c r="E39" s="86">
        <f t="shared" si="4"/>
        <v>0</v>
      </c>
      <c r="F39" s="86">
        <f t="shared" si="5"/>
        <v>0</v>
      </c>
      <c r="G39" s="86">
        <f t="shared" si="6"/>
        <v>0</v>
      </c>
      <c r="H39" s="86">
        <f t="shared" si="7"/>
        <v>0</v>
      </c>
      <c r="I39" s="86"/>
      <c r="J39" s="86">
        <f t="shared" si="8"/>
        <v>0</v>
      </c>
      <c r="K39" s="86">
        <f t="shared" si="9"/>
        <v>0</v>
      </c>
      <c r="L39" s="86">
        <f t="shared" si="10"/>
        <v>0</v>
      </c>
      <c r="M39" s="10">
        <v>29</v>
      </c>
      <c r="N39" s="107"/>
      <c r="O39" s="60"/>
      <c r="P39" s="108"/>
      <c r="Q39" s="109"/>
      <c r="R39" s="53"/>
      <c r="S39" s="56"/>
      <c r="T39" s="60"/>
      <c r="U39" s="17"/>
      <c r="V39" s="18"/>
      <c r="W39" s="18"/>
      <c r="X39" s="18"/>
      <c r="Y39" s="18"/>
      <c r="Z39" s="18"/>
      <c r="AA39" s="18"/>
      <c r="AB39" s="18"/>
      <c r="AC39" s="18"/>
      <c r="AD39" s="19"/>
      <c r="AE39" s="11">
        <v>5</v>
      </c>
      <c r="AF39" s="12"/>
      <c r="AG39" s="12"/>
      <c r="AH39" s="12"/>
      <c r="AI39" s="12"/>
      <c r="AJ39" s="12"/>
      <c r="AK39" s="12"/>
      <c r="AL39" s="12"/>
      <c r="AM39" s="16"/>
      <c r="AN39" s="109"/>
      <c r="AO39" s="60"/>
      <c r="AP39" s="192"/>
      <c r="AQ39" s="193"/>
      <c r="AR39" s="112"/>
      <c r="AS39" s="113"/>
      <c r="AT39" s="152"/>
      <c r="AU39" s="181"/>
      <c r="AV39" s="109"/>
      <c r="AW39" s="60"/>
      <c r="AX39" s="118"/>
    </row>
    <row r="40" spans="1:50" s="9" customFormat="1" ht="25.5" customHeight="1" x14ac:dyDescent="0.45">
      <c r="A40" s="86">
        <f t="shared" si="0"/>
        <v>0</v>
      </c>
      <c r="B40" s="86">
        <f t="shared" si="1"/>
        <v>0</v>
      </c>
      <c r="C40" s="86">
        <f t="shared" si="2"/>
        <v>0</v>
      </c>
      <c r="D40" s="86">
        <f t="shared" si="3"/>
        <v>0</v>
      </c>
      <c r="E40" s="86">
        <f t="shared" si="4"/>
        <v>0</v>
      </c>
      <c r="F40" s="86">
        <f t="shared" si="5"/>
        <v>0</v>
      </c>
      <c r="G40" s="86">
        <f t="shared" si="6"/>
        <v>0</v>
      </c>
      <c r="H40" s="86">
        <f t="shared" si="7"/>
        <v>0</v>
      </c>
      <c r="I40" s="86"/>
      <c r="J40" s="86">
        <f t="shared" si="8"/>
        <v>0</v>
      </c>
      <c r="K40" s="86">
        <f t="shared" si="9"/>
        <v>0</v>
      </c>
      <c r="L40" s="86">
        <f t="shared" si="10"/>
        <v>0</v>
      </c>
      <c r="M40" s="10">
        <v>30</v>
      </c>
      <c r="N40" s="107"/>
      <c r="O40" s="60"/>
      <c r="P40" s="108"/>
      <c r="Q40" s="109"/>
      <c r="R40" s="53"/>
      <c r="S40" s="56"/>
      <c r="T40" s="53"/>
      <c r="U40" s="17"/>
      <c r="V40" s="18"/>
      <c r="W40" s="18"/>
      <c r="X40" s="18"/>
      <c r="Y40" s="18"/>
      <c r="Z40" s="18"/>
      <c r="AA40" s="18"/>
      <c r="AB40" s="18"/>
      <c r="AC40" s="18"/>
      <c r="AD40" s="19"/>
      <c r="AE40" s="11">
        <v>5</v>
      </c>
      <c r="AF40" s="12"/>
      <c r="AG40" s="12"/>
      <c r="AH40" s="12"/>
      <c r="AI40" s="12"/>
      <c r="AJ40" s="12"/>
      <c r="AK40" s="12"/>
      <c r="AL40" s="12"/>
      <c r="AM40" s="16"/>
      <c r="AN40" s="109"/>
      <c r="AO40" s="60"/>
      <c r="AP40" s="192"/>
      <c r="AQ40" s="193"/>
      <c r="AR40" s="112"/>
      <c r="AS40" s="113"/>
      <c r="AT40" s="152"/>
      <c r="AU40" s="181"/>
      <c r="AV40" s="109"/>
      <c r="AW40" s="60"/>
      <c r="AX40" s="118"/>
    </row>
    <row r="41" spans="1:50" s="9" customFormat="1" ht="25.5" customHeight="1" x14ac:dyDescent="0.45">
      <c r="A41" s="86">
        <f t="shared" si="0"/>
        <v>0</v>
      </c>
      <c r="B41" s="86">
        <f t="shared" si="1"/>
        <v>0</v>
      </c>
      <c r="C41" s="86">
        <f t="shared" si="2"/>
        <v>0</v>
      </c>
      <c r="D41" s="86">
        <f t="shared" si="3"/>
        <v>0</v>
      </c>
      <c r="E41" s="86">
        <f t="shared" si="4"/>
        <v>0</v>
      </c>
      <c r="F41" s="86">
        <f t="shared" si="5"/>
        <v>0</v>
      </c>
      <c r="G41" s="86">
        <f t="shared" si="6"/>
        <v>0</v>
      </c>
      <c r="H41" s="86">
        <f t="shared" si="7"/>
        <v>0</v>
      </c>
      <c r="I41" s="86"/>
      <c r="J41" s="86">
        <f t="shared" si="8"/>
        <v>0</v>
      </c>
      <c r="K41" s="86">
        <f t="shared" si="9"/>
        <v>0</v>
      </c>
      <c r="L41" s="86">
        <f t="shared" si="10"/>
        <v>0</v>
      </c>
      <c r="M41" s="10">
        <v>31</v>
      </c>
      <c r="N41" s="107"/>
      <c r="O41" s="60"/>
      <c r="P41" s="108"/>
      <c r="Q41" s="109"/>
      <c r="R41" s="53"/>
      <c r="S41" s="56"/>
      <c r="T41" s="60"/>
      <c r="U41" s="17"/>
      <c r="V41" s="18"/>
      <c r="W41" s="18"/>
      <c r="X41" s="18"/>
      <c r="Y41" s="18"/>
      <c r="Z41" s="18"/>
      <c r="AA41" s="18"/>
      <c r="AB41" s="18"/>
      <c r="AC41" s="18"/>
      <c r="AD41" s="19"/>
      <c r="AE41" s="11">
        <v>5</v>
      </c>
      <c r="AF41" s="12"/>
      <c r="AG41" s="12"/>
      <c r="AH41" s="12"/>
      <c r="AI41" s="12"/>
      <c r="AJ41" s="12"/>
      <c r="AK41" s="12"/>
      <c r="AL41" s="12"/>
      <c r="AM41" s="16"/>
      <c r="AN41" s="109"/>
      <c r="AO41" s="60"/>
      <c r="AP41" s="192"/>
      <c r="AQ41" s="193"/>
      <c r="AR41" s="112"/>
      <c r="AS41" s="113"/>
      <c r="AT41" s="152"/>
      <c r="AU41" s="181"/>
      <c r="AV41" s="109"/>
      <c r="AW41" s="60"/>
      <c r="AX41" s="118"/>
    </row>
    <row r="42" spans="1:50" s="9" customFormat="1" ht="25.5" customHeight="1" x14ac:dyDescent="0.45">
      <c r="A42" s="86">
        <f t="shared" si="0"/>
        <v>0</v>
      </c>
      <c r="B42" s="86">
        <f t="shared" si="1"/>
        <v>0</v>
      </c>
      <c r="C42" s="86">
        <f t="shared" si="2"/>
        <v>0</v>
      </c>
      <c r="D42" s="86">
        <f t="shared" si="3"/>
        <v>0</v>
      </c>
      <c r="E42" s="86">
        <f t="shared" si="4"/>
        <v>0</v>
      </c>
      <c r="F42" s="86">
        <f t="shared" si="5"/>
        <v>0</v>
      </c>
      <c r="G42" s="86">
        <f t="shared" si="6"/>
        <v>0</v>
      </c>
      <c r="H42" s="86">
        <f t="shared" si="7"/>
        <v>0</v>
      </c>
      <c r="I42" s="86"/>
      <c r="J42" s="86">
        <f t="shared" si="8"/>
        <v>0</v>
      </c>
      <c r="K42" s="86">
        <f t="shared" si="9"/>
        <v>0</v>
      </c>
      <c r="L42" s="86">
        <f t="shared" si="10"/>
        <v>0</v>
      </c>
      <c r="M42" s="10">
        <v>32</v>
      </c>
      <c r="N42" s="107"/>
      <c r="O42" s="60"/>
      <c r="P42" s="108"/>
      <c r="Q42" s="109"/>
      <c r="R42" s="53"/>
      <c r="S42" s="56"/>
      <c r="T42" s="60"/>
      <c r="U42" s="17"/>
      <c r="V42" s="18"/>
      <c r="W42" s="18"/>
      <c r="X42" s="18"/>
      <c r="Y42" s="18"/>
      <c r="Z42" s="18"/>
      <c r="AA42" s="18"/>
      <c r="AB42" s="18"/>
      <c r="AC42" s="18"/>
      <c r="AD42" s="19"/>
      <c r="AE42" s="11">
        <v>5</v>
      </c>
      <c r="AF42" s="12"/>
      <c r="AG42" s="12"/>
      <c r="AH42" s="12"/>
      <c r="AI42" s="12"/>
      <c r="AJ42" s="12"/>
      <c r="AK42" s="12"/>
      <c r="AL42" s="12"/>
      <c r="AM42" s="16"/>
      <c r="AN42" s="109"/>
      <c r="AO42" s="60"/>
      <c r="AP42" s="192"/>
      <c r="AQ42" s="193"/>
      <c r="AR42" s="112"/>
      <c r="AS42" s="113"/>
      <c r="AT42" s="152"/>
      <c r="AU42" s="181"/>
      <c r="AV42" s="109"/>
      <c r="AW42" s="60"/>
      <c r="AX42" s="118"/>
    </row>
    <row r="43" spans="1:50" s="9" customFormat="1" ht="25.5" customHeight="1" x14ac:dyDescent="0.45">
      <c r="A43" s="86">
        <f t="shared" si="0"/>
        <v>0</v>
      </c>
      <c r="B43" s="86">
        <f t="shared" si="1"/>
        <v>0</v>
      </c>
      <c r="C43" s="86">
        <f t="shared" si="2"/>
        <v>0</v>
      </c>
      <c r="D43" s="86">
        <f t="shared" si="3"/>
        <v>0</v>
      </c>
      <c r="E43" s="86">
        <f t="shared" si="4"/>
        <v>0</v>
      </c>
      <c r="F43" s="86">
        <f t="shared" si="5"/>
        <v>0</v>
      </c>
      <c r="G43" s="86">
        <f t="shared" si="6"/>
        <v>0</v>
      </c>
      <c r="H43" s="86">
        <f t="shared" si="7"/>
        <v>0</v>
      </c>
      <c r="I43" s="86"/>
      <c r="J43" s="86">
        <f t="shared" si="8"/>
        <v>0</v>
      </c>
      <c r="K43" s="86">
        <f t="shared" si="9"/>
        <v>0</v>
      </c>
      <c r="L43" s="86">
        <f t="shared" si="10"/>
        <v>0</v>
      </c>
      <c r="M43" s="10">
        <v>33</v>
      </c>
      <c r="N43" s="107"/>
      <c r="O43" s="60"/>
      <c r="P43" s="108"/>
      <c r="Q43" s="109"/>
      <c r="R43" s="53"/>
      <c r="S43" s="56"/>
      <c r="T43" s="60"/>
      <c r="U43" s="17"/>
      <c r="V43" s="18"/>
      <c r="W43" s="18"/>
      <c r="X43" s="18"/>
      <c r="Y43" s="18"/>
      <c r="Z43" s="18"/>
      <c r="AA43" s="18"/>
      <c r="AB43" s="18"/>
      <c r="AC43" s="18"/>
      <c r="AD43" s="19"/>
      <c r="AE43" s="11">
        <v>5</v>
      </c>
      <c r="AF43" s="12"/>
      <c r="AG43" s="12"/>
      <c r="AH43" s="12"/>
      <c r="AI43" s="12"/>
      <c r="AJ43" s="12"/>
      <c r="AK43" s="12"/>
      <c r="AL43" s="12"/>
      <c r="AM43" s="16"/>
      <c r="AN43" s="109"/>
      <c r="AO43" s="60"/>
      <c r="AP43" s="192"/>
      <c r="AQ43" s="193"/>
      <c r="AR43" s="112"/>
      <c r="AS43" s="113"/>
      <c r="AT43" s="152"/>
      <c r="AU43" s="181"/>
      <c r="AV43" s="109"/>
      <c r="AW43" s="60"/>
      <c r="AX43" s="118"/>
    </row>
    <row r="44" spans="1:50" s="9" customFormat="1" ht="25.5" customHeight="1" x14ac:dyDescent="0.45">
      <c r="A44" s="86">
        <f t="shared" si="0"/>
        <v>0</v>
      </c>
      <c r="B44" s="86">
        <f t="shared" si="1"/>
        <v>0</v>
      </c>
      <c r="C44" s="86">
        <f t="shared" si="2"/>
        <v>0</v>
      </c>
      <c r="D44" s="86">
        <f t="shared" si="3"/>
        <v>0</v>
      </c>
      <c r="E44" s="86">
        <f t="shared" si="4"/>
        <v>0</v>
      </c>
      <c r="F44" s="86">
        <f t="shared" si="5"/>
        <v>0</v>
      </c>
      <c r="G44" s="86">
        <f t="shared" si="6"/>
        <v>0</v>
      </c>
      <c r="H44" s="86">
        <f t="shared" si="7"/>
        <v>0</v>
      </c>
      <c r="I44" s="86"/>
      <c r="J44" s="86">
        <f t="shared" si="8"/>
        <v>0</v>
      </c>
      <c r="K44" s="86">
        <f t="shared" si="9"/>
        <v>0</v>
      </c>
      <c r="L44" s="86">
        <f t="shared" si="10"/>
        <v>0</v>
      </c>
      <c r="M44" s="10">
        <v>34</v>
      </c>
      <c r="N44" s="107"/>
      <c r="O44" s="60"/>
      <c r="P44" s="108"/>
      <c r="Q44" s="109"/>
      <c r="R44" s="53"/>
      <c r="S44" s="56"/>
      <c r="T44" s="60"/>
      <c r="U44" s="17"/>
      <c r="V44" s="18"/>
      <c r="W44" s="18"/>
      <c r="X44" s="18"/>
      <c r="Y44" s="18"/>
      <c r="Z44" s="18"/>
      <c r="AA44" s="18"/>
      <c r="AB44" s="18"/>
      <c r="AC44" s="18"/>
      <c r="AD44" s="19"/>
      <c r="AE44" s="11">
        <v>5</v>
      </c>
      <c r="AF44" s="12"/>
      <c r="AG44" s="12"/>
      <c r="AH44" s="12"/>
      <c r="AI44" s="12"/>
      <c r="AJ44" s="12"/>
      <c r="AK44" s="12"/>
      <c r="AL44" s="12"/>
      <c r="AM44" s="16"/>
      <c r="AN44" s="109"/>
      <c r="AO44" s="60"/>
      <c r="AP44" s="192"/>
      <c r="AQ44" s="193"/>
      <c r="AR44" s="112"/>
      <c r="AS44" s="113"/>
      <c r="AT44" s="152"/>
      <c r="AU44" s="181"/>
      <c r="AV44" s="109"/>
      <c r="AW44" s="60"/>
      <c r="AX44" s="118"/>
    </row>
    <row r="45" spans="1:50" s="9" customFormat="1" ht="25.5" customHeight="1" x14ac:dyDescent="0.45">
      <c r="A45" s="86">
        <f t="shared" si="0"/>
        <v>0</v>
      </c>
      <c r="B45" s="86">
        <f t="shared" si="1"/>
        <v>0</v>
      </c>
      <c r="C45" s="86">
        <f t="shared" si="2"/>
        <v>0</v>
      </c>
      <c r="D45" s="86">
        <f t="shared" si="3"/>
        <v>0</v>
      </c>
      <c r="E45" s="86">
        <f t="shared" si="4"/>
        <v>0</v>
      </c>
      <c r="F45" s="86">
        <f t="shared" si="5"/>
        <v>0</v>
      </c>
      <c r="G45" s="86">
        <f t="shared" si="6"/>
        <v>0</v>
      </c>
      <c r="H45" s="86">
        <f t="shared" si="7"/>
        <v>0</v>
      </c>
      <c r="I45" s="86"/>
      <c r="J45" s="86">
        <f t="shared" si="8"/>
        <v>0</v>
      </c>
      <c r="K45" s="86">
        <f t="shared" si="9"/>
        <v>0</v>
      </c>
      <c r="L45" s="86">
        <f t="shared" si="10"/>
        <v>0</v>
      </c>
      <c r="M45" s="10">
        <v>35</v>
      </c>
      <c r="N45" s="107"/>
      <c r="O45" s="60"/>
      <c r="P45" s="108"/>
      <c r="Q45" s="109"/>
      <c r="R45" s="53"/>
      <c r="S45" s="56"/>
      <c r="T45" s="60"/>
      <c r="U45" s="17"/>
      <c r="V45" s="18"/>
      <c r="W45" s="18"/>
      <c r="X45" s="18"/>
      <c r="Y45" s="18"/>
      <c r="Z45" s="18"/>
      <c r="AA45" s="18"/>
      <c r="AB45" s="18"/>
      <c r="AC45" s="18"/>
      <c r="AD45" s="19"/>
      <c r="AE45" s="11">
        <v>5</v>
      </c>
      <c r="AF45" s="12"/>
      <c r="AG45" s="12"/>
      <c r="AH45" s="12"/>
      <c r="AI45" s="12"/>
      <c r="AJ45" s="12"/>
      <c r="AK45" s="12"/>
      <c r="AL45" s="12"/>
      <c r="AM45" s="16"/>
      <c r="AN45" s="109"/>
      <c r="AO45" s="60"/>
      <c r="AP45" s="192"/>
      <c r="AQ45" s="193"/>
      <c r="AR45" s="112"/>
      <c r="AS45" s="113"/>
      <c r="AT45" s="152"/>
      <c r="AU45" s="181"/>
      <c r="AV45" s="109"/>
      <c r="AW45" s="60"/>
      <c r="AX45" s="118"/>
    </row>
    <row r="46" spans="1:50" s="9" customFormat="1" ht="25.5" customHeight="1" x14ac:dyDescent="0.45">
      <c r="A46" s="86">
        <f t="shared" si="0"/>
        <v>0</v>
      </c>
      <c r="B46" s="86">
        <f t="shared" si="1"/>
        <v>0</v>
      </c>
      <c r="C46" s="86">
        <f t="shared" si="2"/>
        <v>0</v>
      </c>
      <c r="D46" s="86">
        <f t="shared" si="3"/>
        <v>0</v>
      </c>
      <c r="E46" s="86">
        <f t="shared" si="4"/>
        <v>0</v>
      </c>
      <c r="F46" s="86">
        <f t="shared" si="5"/>
        <v>0</v>
      </c>
      <c r="G46" s="86">
        <f t="shared" si="6"/>
        <v>0</v>
      </c>
      <c r="H46" s="86">
        <f t="shared" si="7"/>
        <v>0</v>
      </c>
      <c r="I46" s="86"/>
      <c r="J46" s="86">
        <f t="shared" si="8"/>
        <v>0</v>
      </c>
      <c r="K46" s="86">
        <f t="shared" si="9"/>
        <v>0</v>
      </c>
      <c r="L46" s="86">
        <f t="shared" si="10"/>
        <v>0</v>
      </c>
      <c r="M46" s="10">
        <v>36</v>
      </c>
      <c r="N46" s="107"/>
      <c r="O46" s="60"/>
      <c r="P46" s="108"/>
      <c r="Q46" s="109"/>
      <c r="R46" s="53"/>
      <c r="S46" s="56"/>
      <c r="T46" s="60"/>
      <c r="U46" s="17"/>
      <c r="V46" s="18"/>
      <c r="W46" s="18"/>
      <c r="X46" s="18"/>
      <c r="Y46" s="18"/>
      <c r="Z46" s="18"/>
      <c r="AA46" s="18"/>
      <c r="AB46" s="18"/>
      <c r="AC46" s="18"/>
      <c r="AD46" s="19"/>
      <c r="AE46" s="11">
        <v>5</v>
      </c>
      <c r="AF46" s="12"/>
      <c r="AG46" s="12"/>
      <c r="AH46" s="12"/>
      <c r="AI46" s="12"/>
      <c r="AJ46" s="12"/>
      <c r="AK46" s="12"/>
      <c r="AL46" s="12"/>
      <c r="AM46" s="16"/>
      <c r="AN46" s="109"/>
      <c r="AO46" s="60"/>
      <c r="AP46" s="192"/>
      <c r="AQ46" s="193"/>
      <c r="AR46" s="112"/>
      <c r="AS46" s="113"/>
      <c r="AT46" s="152"/>
      <c r="AU46" s="181"/>
      <c r="AV46" s="109"/>
      <c r="AW46" s="60"/>
      <c r="AX46" s="118"/>
    </row>
    <row r="47" spans="1:50" s="9" customFormat="1" ht="25.5" customHeight="1" x14ac:dyDescent="0.45">
      <c r="A47" s="86">
        <f t="shared" si="0"/>
        <v>0</v>
      </c>
      <c r="B47" s="86">
        <f t="shared" si="1"/>
        <v>0</v>
      </c>
      <c r="C47" s="86">
        <f t="shared" si="2"/>
        <v>0</v>
      </c>
      <c r="D47" s="86">
        <f t="shared" si="3"/>
        <v>0</v>
      </c>
      <c r="E47" s="86">
        <f t="shared" si="4"/>
        <v>0</v>
      </c>
      <c r="F47" s="86">
        <f t="shared" si="5"/>
        <v>0</v>
      </c>
      <c r="G47" s="86">
        <f t="shared" si="6"/>
        <v>0</v>
      </c>
      <c r="H47" s="86">
        <f t="shared" si="7"/>
        <v>0</v>
      </c>
      <c r="I47" s="86"/>
      <c r="J47" s="86">
        <f t="shared" si="8"/>
        <v>0</v>
      </c>
      <c r="K47" s="86">
        <f t="shared" si="9"/>
        <v>0</v>
      </c>
      <c r="L47" s="86">
        <f t="shared" si="10"/>
        <v>0</v>
      </c>
      <c r="M47" s="10">
        <v>37</v>
      </c>
      <c r="N47" s="107"/>
      <c r="O47" s="60"/>
      <c r="P47" s="108"/>
      <c r="Q47" s="109"/>
      <c r="R47" s="53"/>
      <c r="S47" s="56"/>
      <c r="T47" s="60"/>
      <c r="U47" s="17"/>
      <c r="V47" s="18"/>
      <c r="W47" s="18"/>
      <c r="X47" s="18"/>
      <c r="Y47" s="18"/>
      <c r="Z47" s="18"/>
      <c r="AA47" s="18"/>
      <c r="AB47" s="18"/>
      <c r="AC47" s="18"/>
      <c r="AD47" s="19"/>
      <c r="AE47" s="11">
        <v>5</v>
      </c>
      <c r="AF47" s="12"/>
      <c r="AG47" s="12"/>
      <c r="AH47" s="12"/>
      <c r="AI47" s="12"/>
      <c r="AJ47" s="12"/>
      <c r="AK47" s="12"/>
      <c r="AL47" s="12"/>
      <c r="AM47" s="16"/>
      <c r="AN47" s="109"/>
      <c r="AO47" s="60"/>
      <c r="AP47" s="192"/>
      <c r="AQ47" s="193"/>
      <c r="AR47" s="112"/>
      <c r="AS47" s="113"/>
      <c r="AT47" s="152"/>
      <c r="AU47" s="181"/>
      <c r="AV47" s="109"/>
      <c r="AW47" s="60"/>
      <c r="AX47" s="118"/>
    </row>
    <row r="48" spans="1:50" s="9" customFormat="1" ht="25.5" customHeight="1" x14ac:dyDescent="0.45">
      <c r="A48" s="86">
        <f t="shared" si="0"/>
        <v>0</v>
      </c>
      <c r="B48" s="86">
        <f t="shared" si="1"/>
        <v>0</v>
      </c>
      <c r="C48" s="86">
        <f t="shared" si="2"/>
        <v>0</v>
      </c>
      <c r="D48" s="86">
        <f t="shared" si="3"/>
        <v>0</v>
      </c>
      <c r="E48" s="86">
        <f t="shared" si="4"/>
        <v>0</v>
      </c>
      <c r="F48" s="86">
        <f t="shared" si="5"/>
        <v>0</v>
      </c>
      <c r="G48" s="86">
        <f t="shared" si="6"/>
        <v>0</v>
      </c>
      <c r="H48" s="86">
        <f t="shared" si="7"/>
        <v>0</v>
      </c>
      <c r="I48" s="86"/>
      <c r="J48" s="86">
        <f t="shared" si="8"/>
        <v>0</v>
      </c>
      <c r="K48" s="86">
        <f t="shared" si="9"/>
        <v>0</v>
      </c>
      <c r="L48" s="86">
        <f t="shared" si="10"/>
        <v>0</v>
      </c>
      <c r="M48" s="10">
        <v>38</v>
      </c>
      <c r="N48" s="107"/>
      <c r="O48" s="60"/>
      <c r="P48" s="108"/>
      <c r="Q48" s="109"/>
      <c r="R48" s="53"/>
      <c r="S48" s="56"/>
      <c r="T48" s="60"/>
      <c r="U48" s="17"/>
      <c r="V48" s="18"/>
      <c r="W48" s="18"/>
      <c r="X48" s="18"/>
      <c r="Y48" s="18"/>
      <c r="Z48" s="18"/>
      <c r="AA48" s="18"/>
      <c r="AB48" s="18"/>
      <c r="AC48" s="18"/>
      <c r="AD48" s="19"/>
      <c r="AE48" s="11">
        <v>5</v>
      </c>
      <c r="AF48" s="12"/>
      <c r="AG48" s="12"/>
      <c r="AH48" s="12"/>
      <c r="AI48" s="12"/>
      <c r="AJ48" s="12"/>
      <c r="AK48" s="12"/>
      <c r="AL48" s="12"/>
      <c r="AM48" s="16"/>
      <c r="AN48" s="109"/>
      <c r="AO48" s="60"/>
      <c r="AP48" s="192"/>
      <c r="AQ48" s="193"/>
      <c r="AR48" s="112"/>
      <c r="AS48" s="113"/>
      <c r="AT48" s="152"/>
      <c r="AU48" s="181"/>
      <c r="AV48" s="109"/>
      <c r="AW48" s="60"/>
      <c r="AX48" s="118"/>
    </row>
    <row r="49" spans="1:50" s="9" customFormat="1" ht="25.5" customHeight="1" x14ac:dyDescent="0.45">
      <c r="A49" s="86">
        <f t="shared" si="0"/>
        <v>0</v>
      </c>
      <c r="B49" s="86">
        <f t="shared" si="1"/>
        <v>0</v>
      </c>
      <c r="C49" s="86">
        <f t="shared" si="2"/>
        <v>0</v>
      </c>
      <c r="D49" s="86">
        <f t="shared" si="3"/>
        <v>0</v>
      </c>
      <c r="E49" s="86">
        <f t="shared" si="4"/>
        <v>0</v>
      </c>
      <c r="F49" s="86">
        <f t="shared" si="5"/>
        <v>0</v>
      </c>
      <c r="G49" s="86">
        <f t="shared" si="6"/>
        <v>0</v>
      </c>
      <c r="H49" s="86">
        <f t="shared" si="7"/>
        <v>0</v>
      </c>
      <c r="I49" s="86"/>
      <c r="J49" s="86">
        <f t="shared" si="8"/>
        <v>0</v>
      </c>
      <c r="K49" s="86">
        <f t="shared" si="9"/>
        <v>0</v>
      </c>
      <c r="L49" s="86">
        <f t="shared" si="10"/>
        <v>0</v>
      </c>
      <c r="M49" s="10">
        <v>39</v>
      </c>
      <c r="N49" s="107"/>
      <c r="O49" s="60"/>
      <c r="P49" s="108"/>
      <c r="Q49" s="109"/>
      <c r="R49" s="53"/>
      <c r="S49" s="56"/>
      <c r="T49" s="60"/>
      <c r="U49" s="17"/>
      <c r="V49" s="18"/>
      <c r="W49" s="18"/>
      <c r="X49" s="18"/>
      <c r="Y49" s="18"/>
      <c r="Z49" s="18"/>
      <c r="AA49" s="18"/>
      <c r="AB49" s="18"/>
      <c r="AC49" s="18"/>
      <c r="AD49" s="19"/>
      <c r="AE49" s="11">
        <v>5</v>
      </c>
      <c r="AF49" s="12"/>
      <c r="AG49" s="12"/>
      <c r="AH49" s="12"/>
      <c r="AI49" s="12"/>
      <c r="AJ49" s="12"/>
      <c r="AK49" s="12"/>
      <c r="AL49" s="12"/>
      <c r="AM49" s="16"/>
      <c r="AN49" s="109"/>
      <c r="AO49" s="60"/>
      <c r="AP49" s="192"/>
      <c r="AQ49" s="193"/>
      <c r="AR49" s="112"/>
      <c r="AS49" s="113"/>
      <c r="AT49" s="152"/>
      <c r="AU49" s="181"/>
      <c r="AV49" s="109"/>
      <c r="AW49" s="60"/>
      <c r="AX49" s="118"/>
    </row>
    <row r="50" spans="1:50" s="9" customFormat="1" ht="25.5" customHeight="1" x14ac:dyDescent="0.45">
      <c r="A50" s="86">
        <f t="shared" si="0"/>
        <v>0</v>
      </c>
      <c r="B50" s="86">
        <f t="shared" si="1"/>
        <v>0</v>
      </c>
      <c r="C50" s="86">
        <f t="shared" si="2"/>
        <v>0</v>
      </c>
      <c r="D50" s="86">
        <f t="shared" si="3"/>
        <v>0</v>
      </c>
      <c r="E50" s="86">
        <f t="shared" si="4"/>
        <v>0</v>
      </c>
      <c r="F50" s="86">
        <f t="shared" si="5"/>
        <v>0</v>
      </c>
      <c r="G50" s="86">
        <f t="shared" si="6"/>
        <v>0</v>
      </c>
      <c r="H50" s="86">
        <f t="shared" si="7"/>
        <v>0</v>
      </c>
      <c r="I50" s="86"/>
      <c r="J50" s="86">
        <f t="shared" si="8"/>
        <v>0</v>
      </c>
      <c r="K50" s="86">
        <f t="shared" si="9"/>
        <v>0</v>
      </c>
      <c r="L50" s="86">
        <f t="shared" si="10"/>
        <v>0</v>
      </c>
      <c r="M50" s="10">
        <v>40</v>
      </c>
      <c r="N50" s="107"/>
      <c r="O50" s="60"/>
      <c r="P50" s="108"/>
      <c r="Q50" s="109"/>
      <c r="R50" s="53"/>
      <c r="S50" s="56"/>
      <c r="T50" s="60"/>
      <c r="U50" s="17"/>
      <c r="V50" s="18"/>
      <c r="W50" s="18"/>
      <c r="X50" s="18"/>
      <c r="Y50" s="18"/>
      <c r="Z50" s="18"/>
      <c r="AA50" s="18"/>
      <c r="AB50" s="18"/>
      <c r="AC50" s="18"/>
      <c r="AD50" s="19"/>
      <c r="AE50" s="11">
        <v>5</v>
      </c>
      <c r="AF50" s="12"/>
      <c r="AG50" s="12"/>
      <c r="AH50" s="12"/>
      <c r="AI50" s="12"/>
      <c r="AJ50" s="12"/>
      <c r="AK50" s="12"/>
      <c r="AL50" s="12"/>
      <c r="AM50" s="16"/>
      <c r="AN50" s="109"/>
      <c r="AO50" s="60"/>
      <c r="AP50" s="192"/>
      <c r="AQ50" s="193"/>
      <c r="AR50" s="112"/>
      <c r="AS50" s="113"/>
      <c r="AT50" s="152"/>
      <c r="AU50" s="181"/>
      <c r="AV50" s="109"/>
      <c r="AW50" s="60"/>
      <c r="AX50" s="118"/>
    </row>
    <row r="51" spans="1:50" s="9" customFormat="1" ht="25.5" customHeight="1" x14ac:dyDescent="0.45">
      <c r="A51" s="86">
        <f t="shared" si="0"/>
        <v>0</v>
      </c>
      <c r="B51" s="86">
        <f t="shared" si="1"/>
        <v>0</v>
      </c>
      <c r="C51" s="86">
        <f t="shared" si="2"/>
        <v>0</v>
      </c>
      <c r="D51" s="86">
        <f t="shared" si="3"/>
        <v>0</v>
      </c>
      <c r="E51" s="86">
        <f t="shared" si="4"/>
        <v>0</v>
      </c>
      <c r="F51" s="86">
        <f t="shared" si="5"/>
        <v>0</v>
      </c>
      <c r="G51" s="86">
        <f t="shared" si="6"/>
        <v>0</v>
      </c>
      <c r="H51" s="86">
        <f t="shared" si="7"/>
        <v>0</v>
      </c>
      <c r="I51" s="86"/>
      <c r="J51" s="86">
        <f t="shared" si="8"/>
        <v>0</v>
      </c>
      <c r="K51" s="86">
        <f t="shared" si="9"/>
        <v>0</v>
      </c>
      <c r="L51" s="86">
        <f t="shared" si="10"/>
        <v>0</v>
      </c>
      <c r="M51" s="10">
        <v>41</v>
      </c>
      <c r="N51" s="107"/>
      <c r="O51" s="60"/>
      <c r="P51" s="108"/>
      <c r="Q51" s="109"/>
      <c r="R51" s="53"/>
      <c r="S51" s="56"/>
      <c r="T51" s="60"/>
      <c r="U51" s="17"/>
      <c r="V51" s="18"/>
      <c r="W51" s="18"/>
      <c r="X51" s="18"/>
      <c r="Y51" s="18"/>
      <c r="Z51" s="18"/>
      <c r="AA51" s="18"/>
      <c r="AB51" s="18"/>
      <c r="AC51" s="18"/>
      <c r="AD51" s="19"/>
      <c r="AE51" s="11">
        <v>5</v>
      </c>
      <c r="AF51" s="12"/>
      <c r="AG51" s="12"/>
      <c r="AH51" s="12"/>
      <c r="AI51" s="12"/>
      <c r="AJ51" s="12"/>
      <c r="AK51" s="12"/>
      <c r="AL51" s="12"/>
      <c r="AM51" s="16"/>
      <c r="AN51" s="109"/>
      <c r="AO51" s="60"/>
      <c r="AP51" s="192"/>
      <c r="AQ51" s="193"/>
      <c r="AR51" s="112"/>
      <c r="AS51" s="113"/>
      <c r="AT51" s="152"/>
      <c r="AU51" s="181"/>
      <c r="AV51" s="109"/>
      <c r="AW51" s="60"/>
      <c r="AX51" s="118"/>
    </row>
    <row r="52" spans="1:50" s="9" customFormat="1" ht="25.5" customHeight="1" x14ac:dyDescent="0.45">
      <c r="A52" s="86">
        <f t="shared" si="0"/>
        <v>0</v>
      </c>
      <c r="B52" s="86">
        <f t="shared" si="1"/>
        <v>0</v>
      </c>
      <c r="C52" s="86">
        <f t="shared" si="2"/>
        <v>0</v>
      </c>
      <c r="D52" s="86">
        <f t="shared" si="3"/>
        <v>0</v>
      </c>
      <c r="E52" s="86">
        <f t="shared" si="4"/>
        <v>0</v>
      </c>
      <c r="F52" s="86">
        <f t="shared" si="5"/>
        <v>0</v>
      </c>
      <c r="G52" s="86">
        <f t="shared" si="6"/>
        <v>0</v>
      </c>
      <c r="H52" s="86">
        <f t="shared" si="7"/>
        <v>0</v>
      </c>
      <c r="I52" s="86"/>
      <c r="J52" s="86">
        <f t="shared" si="8"/>
        <v>0</v>
      </c>
      <c r="K52" s="86">
        <f t="shared" si="9"/>
        <v>0</v>
      </c>
      <c r="L52" s="86">
        <f t="shared" si="10"/>
        <v>0</v>
      </c>
      <c r="M52" s="10">
        <v>42</v>
      </c>
      <c r="N52" s="107"/>
      <c r="O52" s="60"/>
      <c r="P52" s="108"/>
      <c r="Q52" s="109"/>
      <c r="R52" s="53"/>
      <c r="S52" s="56"/>
      <c r="T52" s="60"/>
      <c r="U52" s="17"/>
      <c r="V52" s="18"/>
      <c r="W52" s="18"/>
      <c r="X52" s="18"/>
      <c r="Y52" s="18"/>
      <c r="Z52" s="18"/>
      <c r="AA52" s="18"/>
      <c r="AB52" s="18"/>
      <c r="AC52" s="18"/>
      <c r="AD52" s="19"/>
      <c r="AE52" s="11">
        <v>5</v>
      </c>
      <c r="AF52" s="12"/>
      <c r="AG52" s="12"/>
      <c r="AH52" s="12"/>
      <c r="AI52" s="12"/>
      <c r="AJ52" s="12"/>
      <c r="AK52" s="12"/>
      <c r="AL52" s="12"/>
      <c r="AM52" s="16"/>
      <c r="AN52" s="109"/>
      <c r="AO52" s="60"/>
      <c r="AP52" s="192"/>
      <c r="AQ52" s="193"/>
      <c r="AR52" s="112"/>
      <c r="AS52" s="113"/>
      <c r="AT52" s="152"/>
      <c r="AU52" s="181"/>
      <c r="AV52" s="109"/>
      <c r="AW52" s="60"/>
      <c r="AX52" s="118"/>
    </row>
    <row r="53" spans="1:50" s="9" customFormat="1" ht="25.5" customHeight="1" x14ac:dyDescent="0.45">
      <c r="A53" s="86">
        <f t="shared" si="0"/>
        <v>0</v>
      </c>
      <c r="B53" s="86">
        <f t="shared" si="1"/>
        <v>0</v>
      </c>
      <c r="C53" s="86">
        <f t="shared" si="2"/>
        <v>0</v>
      </c>
      <c r="D53" s="86">
        <f t="shared" si="3"/>
        <v>0</v>
      </c>
      <c r="E53" s="86">
        <f t="shared" si="4"/>
        <v>0</v>
      </c>
      <c r="F53" s="86">
        <f t="shared" si="5"/>
        <v>0</v>
      </c>
      <c r="G53" s="86">
        <f t="shared" si="6"/>
        <v>0</v>
      </c>
      <c r="H53" s="86">
        <f t="shared" si="7"/>
        <v>0</v>
      </c>
      <c r="I53" s="86"/>
      <c r="J53" s="86">
        <f t="shared" si="8"/>
        <v>0</v>
      </c>
      <c r="K53" s="86">
        <f t="shared" si="9"/>
        <v>0</v>
      </c>
      <c r="L53" s="86">
        <f t="shared" si="10"/>
        <v>0</v>
      </c>
      <c r="M53" s="10">
        <v>43</v>
      </c>
      <c r="N53" s="107"/>
      <c r="O53" s="60"/>
      <c r="P53" s="108"/>
      <c r="Q53" s="109"/>
      <c r="R53" s="53"/>
      <c r="S53" s="56"/>
      <c r="T53" s="60"/>
      <c r="U53" s="17"/>
      <c r="V53" s="18"/>
      <c r="W53" s="18"/>
      <c r="X53" s="18"/>
      <c r="Y53" s="18"/>
      <c r="Z53" s="18"/>
      <c r="AA53" s="18"/>
      <c r="AB53" s="18"/>
      <c r="AC53" s="18"/>
      <c r="AD53" s="19"/>
      <c r="AE53" s="11">
        <v>5</v>
      </c>
      <c r="AF53" s="12"/>
      <c r="AG53" s="12"/>
      <c r="AH53" s="12"/>
      <c r="AI53" s="12"/>
      <c r="AJ53" s="12"/>
      <c r="AK53" s="12"/>
      <c r="AL53" s="12"/>
      <c r="AM53" s="16"/>
      <c r="AN53" s="109"/>
      <c r="AO53" s="60"/>
      <c r="AP53" s="192"/>
      <c r="AQ53" s="193"/>
      <c r="AR53" s="112"/>
      <c r="AS53" s="113"/>
      <c r="AT53" s="152"/>
      <c r="AU53" s="181"/>
      <c r="AV53" s="109"/>
      <c r="AW53" s="60"/>
      <c r="AX53" s="118"/>
    </row>
    <row r="54" spans="1:50" s="9" customFormat="1" ht="25.5" customHeight="1" x14ac:dyDescent="0.45">
      <c r="A54" s="86">
        <f t="shared" si="0"/>
        <v>0</v>
      </c>
      <c r="B54" s="86">
        <f t="shared" si="1"/>
        <v>0</v>
      </c>
      <c r="C54" s="86">
        <f t="shared" si="2"/>
        <v>0</v>
      </c>
      <c r="D54" s="86">
        <f t="shared" si="3"/>
        <v>0</v>
      </c>
      <c r="E54" s="86">
        <f t="shared" si="4"/>
        <v>0</v>
      </c>
      <c r="F54" s="86">
        <f t="shared" si="5"/>
        <v>0</v>
      </c>
      <c r="G54" s="86">
        <f t="shared" si="6"/>
        <v>0</v>
      </c>
      <c r="H54" s="86">
        <f t="shared" si="7"/>
        <v>0</v>
      </c>
      <c r="I54" s="86"/>
      <c r="J54" s="86">
        <f t="shared" si="8"/>
        <v>0</v>
      </c>
      <c r="K54" s="86">
        <f t="shared" si="9"/>
        <v>0</v>
      </c>
      <c r="L54" s="86">
        <f t="shared" si="10"/>
        <v>0</v>
      </c>
      <c r="M54" s="10">
        <v>44</v>
      </c>
      <c r="N54" s="107"/>
      <c r="O54" s="60"/>
      <c r="P54" s="108"/>
      <c r="Q54" s="109"/>
      <c r="R54" s="53"/>
      <c r="S54" s="56"/>
      <c r="T54" s="60"/>
      <c r="U54" s="17"/>
      <c r="V54" s="18"/>
      <c r="W54" s="18"/>
      <c r="X54" s="18"/>
      <c r="Y54" s="18"/>
      <c r="Z54" s="18"/>
      <c r="AA54" s="18"/>
      <c r="AB54" s="18"/>
      <c r="AC54" s="18"/>
      <c r="AD54" s="19"/>
      <c r="AE54" s="11">
        <v>5</v>
      </c>
      <c r="AF54" s="12"/>
      <c r="AG54" s="12"/>
      <c r="AH54" s="12"/>
      <c r="AI54" s="12"/>
      <c r="AJ54" s="12"/>
      <c r="AK54" s="12"/>
      <c r="AL54" s="12"/>
      <c r="AM54" s="16"/>
      <c r="AN54" s="109"/>
      <c r="AO54" s="60"/>
      <c r="AP54" s="192"/>
      <c r="AQ54" s="193"/>
      <c r="AR54" s="112"/>
      <c r="AS54" s="113"/>
      <c r="AT54" s="152"/>
      <c r="AU54" s="181"/>
      <c r="AV54" s="109"/>
      <c r="AW54" s="60"/>
      <c r="AX54" s="118"/>
    </row>
    <row r="55" spans="1:50" s="9" customFormat="1" ht="25.5" customHeight="1" x14ac:dyDescent="0.45">
      <c r="A55" s="86">
        <f t="shared" si="0"/>
        <v>0</v>
      </c>
      <c r="B55" s="86">
        <f t="shared" si="1"/>
        <v>0</v>
      </c>
      <c r="C55" s="86">
        <f t="shared" si="2"/>
        <v>0</v>
      </c>
      <c r="D55" s="86">
        <f t="shared" si="3"/>
        <v>0</v>
      </c>
      <c r="E55" s="86">
        <f t="shared" si="4"/>
        <v>0</v>
      </c>
      <c r="F55" s="86">
        <f t="shared" si="5"/>
        <v>0</v>
      </c>
      <c r="G55" s="86">
        <f t="shared" si="6"/>
        <v>0</v>
      </c>
      <c r="H55" s="86">
        <f t="shared" si="7"/>
        <v>0</v>
      </c>
      <c r="I55" s="86"/>
      <c r="J55" s="86">
        <f t="shared" si="8"/>
        <v>0</v>
      </c>
      <c r="K55" s="86">
        <f t="shared" si="9"/>
        <v>0</v>
      </c>
      <c r="L55" s="86">
        <f t="shared" si="10"/>
        <v>0</v>
      </c>
      <c r="M55" s="10">
        <v>45</v>
      </c>
      <c r="N55" s="107"/>
      <c r="O55" s="60"/>
      <c r="P55" s="108"/>
      <c r="Q55" s="109"/>
      <c r="R55" s="53"/>
      <c r="S55" s="56"/>
      <c r="T55" s="60"/>
      <c r="U55" s="17"/>
      <c r="V55" s="18"/>
      <c r="W55" s="18"/>
      <c r="X55" s="18"/>
      <c r="Y55" s="18"/>
      <c r="Z55" s="18"/>
      <c r="AA55" s="18"/>
      <c r="AB55" s="18"/>
      <c r="AC55" s="18"/>
      <c r="AD55" s="19"/>
      <c r="AE55" s="11">
        <v>5</v>
      </c>
      <c r="AF55" s="12"/>
      <c r="AG55" s="12"/>
      <c r="AH55" s="12"/>
      <c r="AI55" s="12"/>
      <c r="AJ55" s="12"/>
      <c r="AK55" s="12"/>
      <c r="AL55" s="12"/>
      <c r="AM55" s="16"/>
      <c r="AN55" s="109"/>
      <c r="AO55" s="60"/>
      <c r="AP55" s="192"/>
      <c r="AQ55" s="193"/>
      <c r="AR55" s="112"/>
      <c r="AS55" s="113"/>
      <c r="AT55" s="152"/>
      <c r="AU55" s="181"/>
      <c r="AV55" s="109"/>
      <c r="AW55" s="60"/>
      <c r="AX55" s="118"/>
    </row>
    <row r="56" spans="1:50" s="9" customFormat="1" ht="25.5" customHeight="1" x14ac:dyDescent="0.45">
      <c r="A56" s="86">
        <f t="shared" si="0"/>
        <v>0</v>
      </c>
      <c r="B56" s="86">
        <f t="shared" si="1"/>
        <v>0</v>
      </c>
      <c r="C56" s="86">
        <f t="shared" si="2"/>
        <v>0</v>
      </c>
      <c r="D56" s="86">
        <f t="shared" si="3"/>
        <v>0</v>
      </c>
      <c r="E56" s="86">
        <f t="shared" si="4"/>
        <v>0</v>
      </c>
      <c r="F56" s="86">
        <f t="shared" si="5"/>
        <v>0</v>
      </c>
      <c r="G56" s="86">
        <f t="shared" si="6"/>
        <v>0</v>
      </c>
      <c r="H56" s="86">
        <f t="shared" si="7"/>
        <v>0</v>
      </c>
      <c r="I56" s="86"/>
      <c r="J56" s="86">
        <f t="shared" si="8"/>
        <v>0</v>
      </c>
      <c r="K56" s="86">
        <f t="shared" si="9"/>
        <v>0</v>
      </c>
      <c r="L56" s="86">
        <f t="shared" si="10"/>
        <v>0</v>
      </c>
      <c r="M56" s="10">
        <v>46</v>
      </c>
      <c r="N56" s="107"/>
      <c r="O56" s="60"/>
      <c r="P56" s="108"/>
      <c r="Q56" s="109"/>
      <c r="R56" s="53"/>
      <c r="S56" s="56"/>
      <c r="T56" s="60"/>
      <c r="U56" s="17"/>
      <c r="V56" s="18"/>
      <c r="W56" s="18"/>
      <c r="X56" s="18"/>
      <c r="Y56" s="18"/>
      <c r="Z56" s="18"/>
      <c r="AA56" s="18"/>
      <c r="AB56" s="18"/>
      <c r="AC56" s="18"/>
      <c r="AD56" s="19"/>
      <c r="AE56" s="11">
        <v>5</v>
      </c>
      <c r="AF56" s="12"/>
      <c r="AG56" s="12"/>
      <c r="AH56" s="12"/>
      <c r="AI56" s="12"/>
      <c r="AJ56" s="12"/>
      <c r="AK56" s="12"/>
      <c r="AL56" s="12"/>
      <c r="AM56" s="16"/>
      <c r="AN56" s="109"/>
      <c r="AO56" s="60"/>
      <c r="AP56" s="192"/>
      <c r="AQ56" s="193"/>
      <c r="AR56" s="112"/>
      <c r="AS56" s="113"/>
      <c r="AT56" s="152"/>
      <c r="AU56" s="181"/>
      <c r="AV56" s="109"/>
      <c r="AW56" s="60"/>
      <c r="AX56" s="118"/>
    </row>
    <row r="57" spans="1:50" s="9" customFormat="1" ht="25.5" customHeight="1" x14ac:dyDescent="0.45">
      <c r="A57" s="86">
        <f t="shared" si="0"/>
        <v>0</v>
      </c>
      <c r="B57" s="86">
        <f t="shared" si="1"/>
        <v>0</v>
      </c>
      <c r="C57" s="86">
        <f t="shared" si="2"/>
        <v>0</v>
      </c>
      <c r="D57" s="86">
        <f t="shared" si="3"/>
        <v>0</v>
      </c>
      <c r="E57" s="86">
        <f t="shared" si="4"/>
        <v>0</v>
      </c>
      <c r="F57" s="86">
        <f t="shared" si="5"/>
        <v>0</v>
      </c>
      <c r="G57" s="86">
        <f t="shared" si="6"/>
        <v>0</v>
      </c>
      <c r="H57" s="86">
        <f t="shared" si="7"/>
        <v>0</v>
      </c>
      <c r="I57" s="86"/>
      <c r="J57" s="86">
        <f t="shared" si="8"/>
        <v>0</v>
      </c>
      <c r="K57" s="86">
        <f t="shared" si="9"/>
        <v>0</v>
      </c>
      <c r="L57" s="86">
        <f t="shared" si="10"/>
        <v>0</v>
      </c>
      <c r="M57" s="10">
        <v>47</v>
      </c>
      <c r="N57" s="107"/>
      <c r="O57" s="60"/>
      <c r="P57" s="108"/>
      <c r="Q57" s="109"/>
      <c r="R57" s="53"/>
      <c r="S57" s="56"/>
      <c r="T57" s="60"/>
      <c r="U57" s="17"/>
      <c r="V57" s="18"/>
      <c r="W57" s="18"/>
      <c r="X57" s="18"/>
      <c r="Y57" s="18"/>
      <c r="Z57" s="18"/>
      <c r="AA57" s="18"/>
      <c r="AB57" s="18"/>
      <c r="AC57" s="18"/>
      <c r="AD57" s="19"/>
      <c r="AE57" s="11">
        <v>5</v>
      </c>
      <c r="AF57" s="12"/>
      <c r="AG57" s="12"/>
      <c r="AH57" s="12"/>
      <c r="AI57" s="12"/>
      <c r="AJ57" s="12"/>
      <c r="AK57" s="12"/>
      <c r="AL57" s="12"/>
      <c r="AM57" s="16"/>
      <c r="AN57" s="109"/>
      <c r="AO57" s="60"/>
      <c r="AP57" s="192"/>
      <c r="AQ57" s="193"/>
      <c r="AR57" s="112"/>
      <c r="AS57" s="113"/>
      <c r="AT57" s="152"/>
      <c r="AU57" s="181"/>
      <c r="AV57" s="109"/>
      <c r="AW57" s="60"/>
      <c r="AX57" s="118"/>
    </row>
    <row r="58" spans="1:50" s="9" customFormat="1" ht="25.5" customHeight="1" x14ac:dyDescent="0.45">
      <c r="A58" s="86">
        <f t="shared" si="0"/>
        <v>0</v>
      </c>
      <c r="B58" s="86">
        <f t="shared" si="1"/>
        <v>0</v>
      </c>
      <c r="C58" s="86">
        <f t="shared" si="2"/>
        <v>0</v>
      </c>
      <c r="D58" s="86">
        <f t="shared" si="3"/>
        <v>0</v>
      </c>
      <c r="E58" s="86">
        <f t="shared" si="4"/>
        <v>0</v>
      </c>
      <c r="F58" s="86">
        <f t="shared" si="5"/>
        <v>0</v>
      </c>
      <c r="G58" s="86">
        <f t="shared" si="6"/>
        <v>0</v>
      </c>
      <c r="H58" s="86">
        <f t="shared" si="7"/>
        <v>0</v>
      </c>
      <c r="I58" s="86"/>
      <c r="J58" s="86">
        <f t="shared" si="8"/>
        <v>0</v>
      </c>
      <c r="K58" s="86">
        <f t="shared" si="9"/>
        <v>0</v>
      </c>
      <c r="L58" s="86">
        <f t="shared" si="10"/>
        <v>0</v>
      </c>
      <c r="M58" s="10">
        <v>48</v>
      </c>
      <c r="N58" s="107"/>
      <c r="O58" s="60"/>
      <c r="P58" s="108"/>
      <c r="Q58" s="109"/>
      <c r="R58" s="53"/>
      <c r="S58" s="56"/>
      <c r="T58" s="60"/>
      <c r="U58" s="17"/>
      <c r="V58" s="18"/>
      <c r="W58" s="18"/>
      <c r="X58" s="18"/>
      <c r="Y58" s="18"/>
      <c r="Z58" s="18"/>
      <c r="AA58" s="18"/>
      <c r="AB58" s="18"/>
      <c r="AC58" s="18"/>
      <c r="AD58" s="19"/>
      <c r="AE58" s="11">
        <v>5</v>
      </c>
      <c r="AF58" s="12"/>
      <c r="AG58" s="12"/>
      <c r="AH58" s="12"/>
      <c r="AI58" s="12"/>
      <c r="AJ58" s="12"/>
      <c r="AK58" s="12"/>
      <c r="AL58" s="12"/>
      <c r="AM58" s="16"/>
      <c r="AN58" s="109"/>
      <c r="AO58" s="60"/>
      <c r="AP58" s="192"/>
      <c r="AQ58" s="193"/>
      <c r="AR58" s="112"/>
      <c r="AS58" s="113"/>
      <c r="AT58" s="152"/>
      <c r="AU58" s="181"/>
      <c r="AV58" s="109"/>
      <c r="AW58" s="60"/>
      <c r="AX58" s="118"/>
    </row>
    <row r="59" spans="1:50" s="9" customFormat="1" ht="25.5" customHeight="1" x14ac:dyDescent="0.45">
      <c r="A59" s="86">
        <f t="shared" si="0"/>
        <v>0</v>
      </c>
      <c r="B59" s="86">
        <f t="shared" si="1"/>
        <v>0</v>
      </c>
      <c r="C59" s="86">
        <f t="shared" si="2"/>
        <v>0</v>
      </c>
      <c r="D59" s="86">
        <f t="shared" si="3"/>
        <v>0</v>
      </c>
      <c r="E59" s="86">
        <f t="shared" si="4"/>
        <v>0</v>
      </c>
      <c r="F59" s="86">
        <f t="shared" si="5"/>
        <v>0</v>
      </c>
      <c r="G59" s="86">
        <f t="shared" si="6"/>
        <v>0</v>
      </c>
      <c r="H59" s="86">
        <f t="shared" si="7"/>
        <v>0</v>
      </c>
      <c r="I59" s="86"/>
      <c r="J59" s="86">
        <f t="shared" si="8"/>
        <v>0</v>
      </c>
      <c r="K59" s="86">
        <f t="shared" si="9"/>
        <v>0</v>
      </c>
      <c r="L59" s="86">
        <f t="shared" si="10"/>
        <v>0</v>
      </c>
      <c r="M59" s="10">
        <v>49</v>
      </c>
      <c r="N59" s="107"/>
      <c r="O59" s="60"/>
      <c r="P59" s="108"/>
      <c r="Q59" s="109"/>
      <c r="R59" s="53"/>
      <c r="S59" s="56"/>
      <c r="T59" s="60"/>
      <c r="U59" s="17"/>
      <c r="V59" s="18"/>
      <c r="W59" s="18"/>
      <c r="X59" s="18"/>
      <c r="Y59" s="18"/>
      <c r="Z59" s="18"/>
      <c r="AA59" s="18"/>
      <c r="AB59" s="18"/>
      <c r="AC59" s="18"/>
      <c r="AD59" s="19"/>
      <c r="AE59" s="11">
        <v>5</v>
      </c>
      <c r="AF59" s="12"/>
      <c r="AG59" s="12"/>
      <c r="AH59" s="12"/>
      <c r="AI59" s="12"/>
      <c r="AJ59" s="12"/>
      <c r="AK59" s="12"/>
      <c r="AL59" s="12"/>
      <c r="AM59" s="16"/>
      <c r="AN59" s="109"/>
      <c r="AO59" s="60"/>
      <c r="AP59" s="192"/>
      <c r="AQ59" s="193"/>
      <c r="AR59" s="112"/>
      <c r="AS59" s="113"/>
      <c r="AT59" s="152"/>
      <c r="AU59" s="181"/>
      <c r="AV59" s="109"/>
      <c r="AW59" s="60"/>
      <c r="AX59" s="118"/>
    </row>
    <row r="60" spans="1:50" s="9" customFormat="1" ht="25.5" customHeight="1" x14ac:dyDescent="0.45">
      <c r="A60" s="86">
        <f t="shared" si="0"/>
        <v>0</v>
      </c>
      <c r="B60" s="86">
        <f t="shared" si="1"/>
        <v>0</v>
      </c>
      <c r="C60" s="86">
        <f t="shared" si="2"/>
        <v>0</v>
      </c>
      <c r="D60" s="86">
        <f t="shared" si="3"/>
        <v>0</v>
      </c>
      <c r="E60" s="86">
        <f t="shared" si="4"/>
        <v>0</v>
      </c>
      <c r="F60" s="86">
        <f t="shared" si="5"/>
        <v>0</v>
      </c>
      <c r="G60" s="86">
        <f t="shared" si="6"/>
        <v>0</v>
      </c>
      <c r="H60" s="86">
        <f t="shared" si="7"/>
        <v>0</v>
      </c>
      <c r="I60" s="86"/>
      <c r="J60" s="86">
        <f t="shared" si="8"/>
        <v>0</v>
      </c>
      <c r="K60" s="86">
        <f t="shared" si="9"/>
        <v>0</v>
      </c>
      <c r="L60" s="86">
        <f t="shared" si="10"/>
        <v>0</v>
      </c>
      <c r="M60" s="10">
        <v>50</v>
      </c>
      <c r="N60" s="107"/>
      <c r="O60" s="60"/>
      <c r="P60" s="108"/>
      <c r="Q60" s="109"/>
      <c r="R60" s="53"/>
      <c r="S60" s="56"/>
      <c r="T60" s="60"/>
      <c r="U60" s="17"/>
      <c r="V60" s="18"/>
      <c r="W60" s="18"/>
      <c r="X60" s="18"/>
      <c r="Y60" s="18"/>
      <c r="Z60" s="18"/>
      <c r="AA60" s="18"/>
      <c r="AB60" s="18"/>
      <c r="AC60" s="18"/>
      <c r="AD60" s="19"/>
      <c r="AE60" s="11">
        <v>5</v>
      </c>
      <c r="AF60" s="12"/>
      <c r="AG60" s="12"/>
      <c r="AH60" s="12"/>
      <c r="AI60" s="12"/>
      <c r="AJ60" s="12"/>
      <c r="AK60" s="12"/>
      <c r="AL60" s="12"/>
      <c r="AM60" s="16"/>
      <c r="AN60" s="109"/>
      <c r="AO60" s="60"/>
      <c r="AP60" s="192"/>
      <c r="AQ60" s="193"/>
      <c r="AR60" s="112"/>
      <c r="AS60" s="113"/>
      <c r="AT60" s="152"/>
      <c r="AU60" s="181"/>
      <c r="AV60" s="109"/>
      <c r="AW60" s="60"/>
      <c r="AX60" s="118"/>
    </row>
    <row r="61" spans="1:50" s="9" customFormat="1" ht="25.5" customHeight="1" x14ac:dyDescent="0.45">
      <c r="A61" s="86">
        <f t="shared" si="0"/>
        <v>0</v>
      </c>
      <c r="B61" s="86">
        <f t="shared" si="1"/>
        <v>0</v>
      </c>
      <c r="C61" s="86">
        <f t="shared" si="2"/>
        <v>0</v>
      </c>
      <c r="D61" s="86">
        <f t="shared" si="3"/>
        <v>0</v>
      </c>
      <c r="E61" s="86">
        <f t="shared" si="4"/>
        <v>0</v>
      </c>
      <c r="F61" s="86">
        <f t="shared" si="5"/>
        <v>0</v>
      </c>
      <c r="G61" s="86">
        <f t="shared" si="6"/>
        <v>0</v>
      </c>
      <c r="H61" s="86">
        <f t="shared" si="7"/>
        <v>0</v>
      </c>
      <c r="I61" s="86"/>
      <c r="J61" s="86">
        <f t="shared" si="8"/>
        <v>0</v>
      </c>
      <c r="K61" s="86">
        <f t="shared" si="9"/>
        <v>0</v>
      </c>
      <c r="L61" s="86">
        <f t="shared" si="10"/>
        <v>0</v>
      </c>
      <c r="M61" s="10">
        <v>51</v>
      </c>
      <c r="N61" s="107"/>
      <c r="O61" s="60"/>
      <c r="P61" s="108"/>
      <c r="Q61" s="109"/>
      <c r="R61" s="53"/>
      <c r="S61" s="56"/>
      <c r="T61" s="60"/>
      <c r="U61" s="17"/>
      <c r="V61" s="18"/>
      <c r="W61" s="18"/>
      <c r="X61" s="18"/>
      <c r="Y61" s="18"/>
      <c r="Z61" s="18"/>
      <c r="AA61" s="18"/>
      <c r="AB61" s="18"/>
      <c r="AC61" s="18"/>
      <c r="AD61" s="19"/>
      <c r="AE61" s="11">
        <v>5</v>
      </c>
      <c r="AF61" s="12"/>
      <c r="AG61" s="12"/>
      <c r="AH61" s="12"/>
      <c r="AI61" s="12"/>
      <c r="AJ61" s="12"/>
      <c r="AK61" s="12"/>
      <c r="AL61" s="12"/>
      <c r="AM61" s="16"/>
      <c r="AN61" s="109"/>
      <c r="AO61" s="60"/>
      <c r="AP61" s="192"/>
      <c r="AQ61" s="193"/>
      <c r="AR61" s="112"/>
      <c r="AS61" s="113"/>
      <c r="AT61" s="152"/>
      <c r="AU61" s="181"/>
      <c r="AV61" s="109"/>
      <c r="AW61" s="60"/>
      <c r="AX61" s="118"/>
    </row>
    <row r="62" spans="1:50" s="9" customFormat="1" ht="25.5" customHeight="1" x14ac:dyDescent="0.45">
      <c r="A62" s="86">
        <f t="shared" si="0"/>
        <v>0</v>
      </c>
      <c r="B62" s="86">
        <f t="shared" si="1"/>
        <v>0</v>
      </c>
      <c r="C62" s="86">
        <f t="shared" si="2"/>
        <v>0</v>
      </c>
      <c r="D62" s="86">
        <f t="shared" si="3"/>
        <v>0</v>
      </c>
      <c r="E62" s="86">
        <f t="shared" si="4"/>
        <v>0</v>
      </c>
      <c r="F62" s="86">
        <f t="shared" si="5"/>
        <v>0</v>
      </c>
      <c r="G62" s="86">
        <f t="shared" si="6"/>
        <v>0</v>
      </c>
      <c r="H62" s="86">
        <f t="shared" si="7"/>
        <v>0</v>
      </c>
      <c r="I62" s="86"/>
      <c r="J62" s="86">
        <f t="shared" si="8"/>
        <v>0</v>
      </c>
      <c r="K62" s="86">
        <f t="shared" si="9"/>
        <v>0</v>
      </c>
      <c r="L62" s="86">
        <f t="shared" si="10"/>
        <v>0</v>
      </c>
      <c r="M62" s="10">
        <v>52</v>
      </c>
      <c r="N62" s="107"/>
      <c r="O62" s="60"/>
      <c r="P62" s="108"/>
      <c r="Q62" s="109"/>
      <c r="R62" s="53"/>
      <c r="S62" s="56"/>
      <c r="T62" s="60"/>
      <c r="U62" s="17"/>
      <c r="V62" s="18"/>
      <c r="W62" s="18"/>
      <c r="X62" s="18"/>
      <c r="Y62" s="18"/>
      <c r="Z62" s="18"/>
      <c r="AA62" s="18"/>
      <c r="AB62" s="18"/>
      <c r="AC62" s="18"/>
      <c r="AD62" s="19"/>
      <c r="AE62" s="11">
        <v>5</v>
      </c>
      <c r="AF62" s="12"/>
      <c r="AG62" s="12"/>
      <c r="AH62" s="12"/>
      <c r="AI62" s="12"/>
      <c r="AJ62" s="12"/>
      <c r="AK62" s="12"/>
      <c r="AL62" s="12"/>
      <c r="AM62" s="16"/>
      <c r="AN62" s="109"/>
      <c r="AO62" s="60"/>
      <c r="AP62" s="192"/>
      <c r="AQ62" s="193"/>
      <c r="AR62" s="112"/>
      <c r="AS62" s="113"/>
      <c r="AT62" s="152"/>
      <c r="AU62" s="181"/>
      <c r="AV62" s="109"/>
      <c r="AW62" s="60"/>
      <c r="AX62" s="118"/>
    </row>
    <row r="63" spans="1:50" s="24" customFormat="1" ht="25.5" customHeight="1" x14ac:dyDescent="0.45">
      <c r="A63" s="86">
        <f t="shared" si="0"/>
        <v>0</v>
      </c>
      <c r="B63" s="86">
        <f t="shared" si="1"/>
        <v>0</v>
      </c>
      <c r="C63" s="86">
        <f t="shared" si="2"/>
        <v>0</v>
      </c>
      <c r="D63" s="86">
        <f t="shared" si="3"/>
        <v>0</v>
      </c>
      <c r="E63" s="86">
        <f t="shared" si="4"/>
        <v>0</v>
      </c>
      <c r="F63" s="86">
        <f t="shared" si="5"/>
        <v>0</v>
      </c>
      <c r="G63" s="86">
        <f t="shared" si="6"/>
        <v>0</v>
      </c>
      <c r="H63" s="86">
        <f t="shared" si="7"/>
        <v>0</v>
      </c>
      <c r="I63" s="86"/>
      <c r="J63" s="86">
        <f t="shared" si="8"/>
        <v>0</v>
      </c>
      <c r="K63" s="86">
        <f t="shared" si="9"/>
        <v>0</v>
      </c>
      <c r="L63" s="86">
        <f t="shared" si="10"/>
        <v>0</v>
      </c>
      <c r="M63" s="10">
        <v>53</v>
      </c>
      <c r="N63" s="107"/>
      <c r="O63" s="60"/>
      <c r="P63" s="108"/>
      <c r="Q63" s="109"/>
      <c r="R63" s="53"/>
      <c r="S63" s="56"/>
      <c r="T63" s="60"/>
      <c r="U63" s="17"/>
      <c r="V63" s="18"/>
      <c r="W63" s="18"/>
      <c r="X63" s="18"/>
      <c r="Y63" s="18"/>
      <c r="Z63" s="18"/>
      <c r="AA63" s="18"/>
      <c r="AB63" s="18"/>
      <c r="AC63" s="18"/>
      <c r="AD63" s="19"/>
      <c r="AE63" s="11">
        <v>5</v>
      </c>
      <c r="AF63" s="12"/>
      <c r="AG63" s="12"/>
      <c r="AH63" s="12"/>
      <c r="AI63" s="12"/>
      <c r="AJ63" s="12"/>
      <c r="AK63" s="12"/>
      <c r="AL63" s="12"/>
      <c r="AM63" s="16"/>
      <c r="AN63" s="109"/>
      <c r="AO63" s="60"/>
      <c r="AP63" s="192"/>
      <c r="AQ63" s="193"/>
      <c r="AR63" s="112"/>
      <c r="AS63" s="113"/>
      <c r="AT63" s="152"/>
      <c r="AU63" s="181"/>
      <c r="AV63" s="109"/>
      <c r="AW63" s="60"/>
      <c r="AX63" s="118"/>
    </row>
    <row r="64" spans="1:50" s="9" customFormat="1" ht="25.5" customHeight="1" x14ac:dyDescent="0.45">
      <c r="A64" s="86">
        <f t="shared" si="0"/>
        <v>0</v>
      </c>
      <c r="B64" s="86">
        <f t="shared" si="1"/>
        <v>0</v>
      </c>
      <c r="C64" s="86">
        <f t="shared" si="2"/>
        <v>0</v>
      </c>
      <c r="D64" s="86">
        <f t="shared" si="3"/>
        <v>0</v>
      </c>
      <c r="E64" s="86">
        <f t="shared" si="4"/>
        <v>0</v>
      </c>
      <c r="F64" s="86">
        <f t="shared" si="5"/>
        <v>0</v>
      </c>
      <c r="G64" s="86">
        <f t="shared" si="6"/>
        <v>0</v>
      </c>
      <c r="H64" s="86">
        <f t="shared" si="7"/>
        <v>0</v>
      </c>
      <c r="I64" s="86"/>
      <c r="J64" s="86">
        <f t="shared" si="8"/>
        <v>0</v>
      </c>
      <c r="K64" s="86">
        <f t="shared" si="9"/>
        <v>0</v>
      </c>
      <c r="L64" s="86">
        <f t="shared" si="10"/>
        <v>0</v>
      </c>
      <c r="M64" s="10">
        <v>54</v>
      </c>
      <c r="N64" s="107"/>
      <c r="O64" s="60"/>
      <c r="P64" s="108"/>
      <c r="Q64" s="109"/>
      <c r="R64" s="53"/>
      <c r="S64" s="56"/>
      <c r="T64" s="60"/>
      <c r="U64" s="17"/>
      <c r="V64" s="18"/>
      <c r="W64" s="18"/>
      <c r="X64" s="18"/>
      <c r="Y64" s="18"/>
      <c r="Z64" s="18"/>
      <c r="AA64" s="18"/>
      <c r="AB64" s="18"/>
      <c r="AC64" s="18"/>
      <c r="AD64" s="19"/>
      <c r="AE64" s="11">
        <v>5</v>
      </c>
      <c r="AF64" s="12"/>
      <c r="AG64" s="12"/>
      <c r="AH64" s="12"/>
      <c r="AI64" s="12"/>
      <c r="AJ64" s="12"/>
      <c r="AK64" s="12"/>
      <c r="AL64" s="12"/>
      <c r="AM64" s="16"/>
      <c r="AN64" s="109"/>
      <c r="AO64" s="60"/>
      <c r="AP64" s="192"/>
      <c r="AQ64" s="193"/>
      <c r="AR64" s="112"/>
      <c r="AS64" s="113"/>
      <c r="AT64" s="152"/>
      <c r="AU64" s="181"/>
      <c r="AV64" s="109"/>
      <c r="AW64" s="60"/>
      <c r="AX64" s="118"/>
    </row>
    <row r="65" spans="1:50" s="9" customFormat="1" ht="25.5" customHeight="1" x14ac:dyDescent="0.45">
      <c r="A65" s="86">
        <f t="shared" si="0"/>
        <v>0</v>
      </c>
      <c r="B65" s="86">
        <f t="shared" si="1"/>
        <v>0</v>
      </c>
      <c r="C65" s="86">
        <f t="shared" si="2"/>
        <v>0</v>
      </c>
      <c r="D65" s="86">
        <f t="shared" si="3"/>
        <v>0</v>
      </c>
      <c r="E65" s="86">
        <f t="shared" si="4"/>
        <v>0</v>
      </c>
      <c r="F65" s="86">
        <f t="shared" si="5"/>
        <v>0</v>
      </c>
      <c r="G65" s="86">
        <f t="shared" si="6"/>
        <v>0</v>
      </c>
      <c r="H65" s="86">
        <f t="shared" si="7"/>
        <v>0</v>
      </c>
      <c r="I65" s="86"/>
      <c r="J65" s="86">
        <f t="shared" si="8"/>
        <v>0</v>
      </c>
      <c r="K65" s="86">
        <f t="shared" si="9"/>
        <v>0</v>
      </c>
      <c r="L65" s="86">
        <f t="shared" si="10"/>
        <v>0</v>
      </c>
      <c r="M65" s="10">
        <v>55</v>
      </c>
      <c r="N65" s="107"/>
      <c r="O65" s="60"/>
      <c r="P65" s="108"/>
      <c r="Q65" s="109"/>
      <c r="R65" s="53"/>
      <c r="S65" s="56"/>
      <c r="T65" s="60"/>
      <c r="U65" s="17"/>
      <c r="V65" s="18"/>
      <c r="W65" s="18"/>
      <c r="X65" s="18"/>
      <c r="Y65" s="18"/>
      <c r="Z65" s="18"/>
      <c r="AA65" s="18"/>
      <c r="AB65" s="18"/>
      <c r="AC65" s="18"/>
      <c r="AD65" s="19"/>
      <c r="AE65" s="11">
        <v>5</v>
      </c>
      <c r="AF65" s="12"/>
      <c r="AG65" s="12"/>
      <c r="AH65" s="12"/>
      <c r="AI65" s="12"/>
      <c r="AJ65" s="12"/>
      <c r="AK65" s="12"/>
      <c r="AL65" s="12"/>
      <c r="AM65" s="16"/>
      <c r="AN65" s="109"/>
      <c r="AO65" s="60"/>
      <c r="AP65" s="192"/>
      <c r="AQ65" s="193"/>
      <c r="AR65" s="112"/>
      <c r="AS65" s="113"/>
      <c r="AT65" s="152"/>
      <c r="AU65" s="181"/>
      <c r="AV65" s="109"/>
      <c r="AW65" s="60"/>
      <c r="AX65" s="118"/>
    </row>
    <row r="66" spans="1:50" s="9" customFormat="1" ht="25.5" customHeight="1" x14ac:dyDescent="0.45">
      <c r="A66" s="86">
        <f t="shared" si="0"/>
        <v>0</v>
      </c>
      <c r="B66" s="86">
        <f t="shared" si="1"/>
        <v>0</v>
      </c>
      <c r="C66" s="86">
        <f t="shared" si="2"/>
        <v>0</v>
      </c>
      <c r="D66" s="86">
        <f t="shared" si="3"/>
        <v>0</v>
      </c>
      <c r="E66" s="86">
        <f t="shared" si="4"/>
        <v>0</v>
      </c>
      <c r="F66" s="86">
        <f t="shared" si="5"/>
        <v>0</v>
      </c>
      <c r="G66" s="86">
        <f t="shared" si="6"/>
        <v>0</v>
      </c>
      <c r="H66" s="86">
        <f t="shared" si="7"/>
        <v>0</v>
      </c>
      <c r="I66" s="86"/>
      <c r="J66" s="86">
        <f t="shared" si="8"/>
        <v>0</v>
      </c>
      <c r="K66" s="86">
        <f t="shared" si="9"/>
        <v>0</v>
      </c>
      <c r="L66" s="86">
        <f t="shared" si="10"/>
        <v>0</v>
      </c>
      <c r="M66" s="10">
        <v>56</v>
      </c>
      <c r="N66" s="107"/>
      <c r="O66" s="60"/>
      <c r="P66" s="108"/>
      <c r="Q66" s="109"/>
      <c r="R66" s="53"/>
      <c r="S66" s="56"/>
      <c r="T66" s="60"/>
      <c r="U66" s="17"/>
      <c r="V66" s="18"/>
      <c r="W66" s="18"/>
      <c r="X66" s="18"/>
      <c r="Y66" s="18"/>
      <c r="Z66" s="18"/>
      <c r="AA66" s="18"/>
      <c r="AB66" s="18"/>
      <c r="AC66" s="18"/>
      <c r="AD66" s="19"/>
      <c r="AE66" s="11">
        <v>5</v>
      </c>
      <c r="AF66" s="12"/>
      <c r="AG66" s="12"/>
      <c r="AH66" s="12"/>
      <c r="AI66" s="12"/>
      <c r="AJ66" s="12"/>
      <c r="AK66" s="12"/>
      <c r="AL66" s="12"/>
      <c r="AM66" s="16"/>
      <c r="AN66" s="109"/>
      <c r="AO66" s="60"/>
      <c r="AP66" s="192"/>
      <c r="AQ66" s="193"/>
      <c r="AR66" s="112"/>
      <c r="AS66" s="113"/>
      <c r="AT66" s="152"/>
      <c r="AU66" s="181"/>
      <c r="AV66" s="109"/>
      <c r="AW66" s="60"/>
      <c r="AX66" s="118"/>
    </row>
    <row r="67" spans="1:50" s="9" customFormat="1" ht="25.5" customHeight="1" x14ac:dyDescent="0.45">
      <c r="A67" s="86">
        <f t="shared" si="0"/>
        <v>0</v>
      </c>
      <c r="B67" s="86">
        <f t="shared" si="1"/>
        <v>0</v>
      </c>
      <c r="C67" s="86">
        <f t="shared" si="2"/>
        <v>0</v>
      </c>
      <c r="D67" s="86">
        <f t="shared" si="3"/>
        <v>0</v>
      </c>
      <c r="E67" s="86">
        <f t="shared" si="4"/>
        <v>0</v>
      </c>
      <c r="F67" s="86">
        <f t="shared" si="5"/>
        <v>0</v>
      </c>
      <c r="G67" s="86">
        <f t="shared" si="6"/>
        <v>0</v>
      </c>
      <c r="H67" s="86">
        <f t="shared" si="7"/>
        <v>0</v>
      </c>
      <c r="I67" s="86"/>
      <c r="J67" s="86">
        <f t="shared" si="8"/>
        <v>0</v>
      </c>
      <c r="K67" s="86">
        <f t="shared" si="9"/>
        <v>0</v>
      </c>
      <c r="L67" s="86">
        <f t="shared" si="10"/>
        <v>0</v>
      </c>
      <c r="M67" s="10">
        <v>57</v>
      </c>
      <c r="N67" s="107"/>
      <c r="O67" s="60"/>
      <c r="P67" s="108"/>
      <c r="Q67" s="109"/>
      <c r="R67" s="53"/>
      <c r="S67" s="56"/>
      <c r="T67" s="60"/>
      <c r="U67" s="17"/>
      <c r="V67" s="18"/>
      <c r="W67" s="18"/>
      <c r="X67" s="18"/>
      <c r="Y67" s="18"/>
      <c r="Z67" s="18"/>
      <c r="AA67" s="18"/>
      <c r="AB67" s="18"/>
      <c r="AC67" s="18"/>
      <c r="AD67" s="19"/>
      <c r="AE67" s="11">
        <v>5</v>
      </c>
      <c r="AF67" s="12"/>
      <c r="AG67" s="12"/>
      <c r="AH67" s="12"/>
      <c r="AI67" s="12"/>
      <c r="AJ67" s="12"/>
      <c r="AK67" s="12"/>
      <c r="AL67" s="12"/>
      <c r="AM67" s="16"/>
      <c r="AN67" s="109"/>
      <c r="AO67" s="60"/>
      <c r="AP67" s="192"/>
      <c r="AQ67" s="193"/>
      <c r="AR67" s="112"/>
      <c r="AS67" s="113"/>
      <c r="AT67" s="152"/>
      <c r="AU67" s="181"/>
      <c r="AV67" s="109"/>
      <c r="AW67" s="60"/>
      <c r="AX67" s="118"/>
    </row>
    <row r="68" spans="1:50" s="9" customFormat="1" ht="25.5" customHeight="1" x14ac:dyDescent="0.45">
      <c r="A68" s="86">
        <f t="shared" si="0"/>
        <v>0</v>
      </c>
      <c r="B68" s="86">
        <f t="shared" si="1"/>
        <v>0</v>
      </c>
      <c r="C68" s="86">
        <f t="shared" si="2"/>
        <v>0</v>
      </c>
      <c r="D68" s="86">
        <f t="shared" si="3"/>
        <v>0</v>
      </c>
      <c r="E68" s="86">
        <f t="shared" si="4"/>
        <v>0</v>
      </c>
      <c r="F68" s="86">
        <f t="shared" si="5"/>
        <v>0</v>
      </c>
      <c r="G68" s="86">
        <f t="shared" si="6"/>
        <v>0</v>
      </c>
      <c r="H68" s="86">
        <f t="shared" si="7"/>
        <v>0</v>
      </c>
      <c r="I68" s="86"/>
      <c r="J68" s="86">
        <f t="shared" si="8"/>
        <v>0</v>
      </c>
      <c r="K68" s="86">
        <f t="shared" si="9"/>
        <v>0</v>
      </c>
      <c r="L68" s="86">
        <f t="shared" si="10"/>
        <v>0</v>
      </c>
      <c r="M68" s="10">
        <v>58</v>
      </c>
      <c r="N68" s="107"/>
      <c r="O68" s="60"/>
      <c r="P68" s="108"/>
      <c r="Q68" s="109"/>
      <c r="R68" s="53"/>
      <c r="S68" s="56"/>
      <c r="T68" s="60"/>
      <c r="U68" s="17"/>
      <c r="V68" s="18"/>
      <c r="W68" s="18"/>
      <c r="X68" s="18"/>
      <c r="Y68" s="18"/>
      <c r="Z68" s="18"/>
      <c r="AA68" s="18"/>
      <c r="AB68" s="18"/>
      <c r="AC68" s="18"/>
      <c r="AD68" s="19"/>
      <c r="AE68" s="11">
        <v>5</v>
      </c>
      <c r="AF68" s="12"/>
      <c r="AG68" s="12"/>
      <c r="AH68" s="12"/>
      <c r="AI68" s="12"/>
      <c r="AJ68" s="12"/>
      <c r="AK68" s="12"/>
      <c r="AL68" s="12"/>
      <c r="AM68" s="16"/>
      <c r="AN68" s="109"/>
      <c r="AO68" s="60"/>
      <c r="AP68" s="192"/>
      <c r="AQ68" s="193"/>
      <c r="AR68" s="112"/>
      <c r="AS68" s="113"/>
      <c r="AT68" s="152"/>
      <c r="AU68" s="181"/>
      <c r="AV68" s="109"/>
      <c r="AW68" s="60"/>
      <c r="AX68" s="118"/>
    </row>
    <row r="69" spans="1:50" s="9" customFormat="1" ht="25.5" customHeight="1" x14ac:dyDescent="0.45">
      <c r="A69" s="86">
        <f t="shared" si="0"/>
        <v>0</v>
      </c>
      <c r="B69" s="86">
        <f t="shared" si="1"/>
        <v>0</v>
      </c>
      <c r="C69" s="86">
        <f t="shared" si="2"/>
        <v>0</v>
      </c>
      <c r="D69" s="86">
        <f t="shared" si="3"/>
        <v>0</v>
      </c>
      <c r="E69" s="86">
        <f t="shared" si="4"/>
        <v>0</v>
      </c>
      <c r="F69" s="86">
        <f t="shared" si="5"/>
        <v>0</v>
      </c>
      <c r="G69" s="86">
        <f t="shared" si="6"/>
        <v>0</v>
      </c>
      <c r="H69" s="86">
        <f t="shared" si="7"/>
        <v>0</v>
      </c>
      <c r="I69" s="86"/>
      <c r="J69" s="86">
        <f t="shared" si="8"/>
        <v>0</v>
      </c>
      <c r="K69" s="86">
        <f t="shared" si="9"/>
        <v>0</v>
      </c>
      <c r="L69" s="86">
        <f t="shared" si="10"/>
        <v>0</v>
      </c>
      <c r="M69" s="10">
        <v>59</v>
      </c>
      <c r="N69" s="107"/>
      <c r="O69" s="60"/>
      <c r="P69" s="108"/>
      <c r="Q69" s="109"/>
      <c r="R69" s="53"/>
      <c r="S69" s="56"/>
      <c r="T69" s="60"/>
      <c r="U69" s="17"/>
      <c r="V69" s="18"/>
      <c r="W69" s="18"/>
      <c r="X69" s="18"/>
      <c r="Y69" s="18"/>
      <c r="Z69" s="18"/>
      <c r="AA69" s="18"/>
      <c r="AB69" s="18"/>
      <c r="AC69" s="18"/>
      <c r="AD69" s="19"/>
      <c r="AE69" s="11">
        <v>5</v>
      </c>
      <c r="AF69" s="12"/>
      <c r="AG69" s="12"/>
      <c r="AH69" s="12"/>
      <c r="AI69" s="12"/>
      <c r="AJ69" s="12"/>
      <c r="AK69" s="12"/>
      <c r="AL69" s="12"/>
      <c r="AM69" s="16"/>
      <c r="AN69" s="109"/>
      <c r="AO69" s="60"/>
      <c r="AP69" s="192"/>
      <c r="AQ69" s="193"/>
      <c r="AR69" s="112"/>
      <c r="AS69" s="113"/>
      <c r="AT69" s="152"/>
      <c r="AU69" s="181"/>
      <c r="AV69" s="109"/>
      <c r="AW69" s="60"/>
      <c r="AX69" s="118"/>
    </row>
    <row r="70" spans="1:50" s="9" customFormat="1" ht="25.5" customHeight="1" x14ac:dyDescent="0.45">
      <c r="A70" s="86">
        <f t="shared" si="0"/>
        <v>0</v>
      </c>
      <c r="B70" s="86">
        <f t="shared" si="1"/>
        <v>0</v>
      </c>
      <c r="C70" s="86">
        <f t="shared" si="2"/>
        <v>0</v>
      </c>
      <c r="D70" s="86">
        <f t="shared" si="3"/>
        <v>0</v>
      </c>
      <c r="E70" s="86">
        <f t="shared" si="4"/>
        <v>0</v>
      </c>
      <c r="F70" s="86">
        <f t="shared" si="5"/>
        <v>0</v>
      </c>
      <c r="G70" s="86">
        <f t="shared" si="6"/>
        <v>0</v>
      </c>
      <c r="H70" s="86">
        <f t="shared" si="7"/>
        <v>0</v>
      </c>
      <c r="I70" s="86"/>
      <c r="J70" s="86">
        <f t="shared" si="8"/>
        <v>0</v>
      </c>
      <c r="K70" s="86">
        <f t="shared" si="9"/>
        <v>0</v>
      </c>
      <c r="L70" s="86">
        <f t="shared" si="10"/>
        <v>0</v>
      </c>
      <c r="M70" s="10">
        <v>60</v>
      </c>
      <c r="N70" s="107"/>
      <c r="O70" s="60"/>
      <c r="P70" s="108"/>
      <c r="Q70" s="109"/>
      <c r="R70" s="53"/>
      <c r="S70" s="56"/>
      <c r="T70" s="60"/>
      <c r="U70" s="17"/>
      <c r="V70" s="18"/>
      <c r="W70" s="18"/>
      <c r="X70" s="18"/>
      <c r="Y70" s="18"/>
      <c r="Z70" s="18"/>
      <c r="AA70" s="18"/>
      <c r="AB70" s="18"/>
      <c r="AC70" s="18"/>
      <c r="AD70" s="19"/>
      <c r="AE70" s="11">
        <v>5</v>
      </c>
      <c r="AF70" s="12"/>
      <c r="AG70" s="12"/>
      <c r="AH70" s="12"/>
      <c r="AI70" s="12"/>
      <c r="AJ70" s="12"/>
      <c r="AK70" s="12"/>
      <c r="AL70" s="12"/>
      <c r="AM70" s="16"/>
      <c r="AN70" s="109"/>
      <c r="AO70" s="60"/>
      <c r="AP70" s="192"/>
      <c r="AQ70" s="193"/>
      <c r="AR70" s="112"/>
      <c r="AS70" s="113"/>
      <c r="AT70" s="152"/>
      <c r="AU70" s="181"/>
      <c r="AV70" s="109"/>
      <c r="AW70" s="60"/>
      <c r="AX70" s="118"/>
    </row>
    <row r="71" spans="1:50" s="9" customFormat="1" ht="25.5" customHeight="1" x14ac:dyDescent="0.45">
      <c r="A71" s="86">
        <f t="shared" si="0"/>
        <v>0</v>
      </c>
      <c r="B71" s="86">
        <f t="shared" si="1"/>
        <v>0</v>
      </c>
      <c r="C71" s="86">
        <f t="shared" si="2"/>
        <v>0</v>
      </c>
      <c r="D71" s="86">
        <f t="shared" si="3"/>
        <v>0</v>
      </c>
      <c r="E71" s="86">
        <f t="shared" si="4"/>
        <v>0</v>
      </c>
      <c r="F71" s="86">
        <f t="shared" si="5"/>
        <v>0</v>
      </c>
      <c r="G71" s="86">
        <f t="shared" si="6"/>
        <v>0</v>
      </c>
      <c r="H71" s="86">
        <f t="shared" si="7"/>
        <v>0</v>
      </c>
      <c r="I71" s="86"/>
      <c r="J71" s="86">
        <f t="shared" si="8"/>
        <v>0</v>
      </c>
      <c r="K71" s="86">
        <f t="shared" si="9"/>
        <v>0</v>
      </c>
      <c r="L71" s="86">
        <f t="shared" si="10"/>
        <v>0</v>
      </c>
      <c r="M71" s="10">
        <v>61</v>
      </c>
      <c r="N71" s="107"/>
      <c r="O71" s="60"/>
      <c r="P71" s="108"/>
      <c r="Q71" s="109"/>
      <c r="R71" s="53"/>
      <c r="S71" s="56"/>
      <c r="T71" s="60"/>
      <c r="U71" s="17"/>
      <c r="V71" s="18"/>
      <c r="W71" s="18"/>
      <c r="X71" s="18"/>
      <c r="Y71" s="18"/>
      <c r="Z71" s="18"/>
      <c r="AA71" s="18"/>
      <c r="AB71" s="18"/>
      <c r="AC71" s="18"/>
      <c r="AD71" s="19"/>
      <c r="AE71" s="11">
        <v>5</v>
      </c>
      <c r="AF71" s="12"/>
      <c r="AG71" s="12"/>
      <c r="AH71" s="12"/>
      <c r="AI71" s="12"/>
      <c r="AJ71" s="12"/>
      <c r="AK71" s="12"/>
      <c r="AL71" s="12"/>
      <c r="AM71" s="16"/>
      <c r="AN71" s="109"/>
      <c r="AO71" s="60"/>
      <c r="AP71" s="192"/>
      <c r="AQ71" s="193"/>
      <c r="AR71" s="112"/>
      <c r="AS71" s="113"/>
      <c r="AT71" s="152"/>
      <c r="AU71" s="181"/>
      <c r="AV71" s="109"/>
      <c r="AW71" s="60"/>
      <c r="AX71" s="118"/>
    </row>
    <row r="72" spans="1:50" s="9" customFormat="1" ht="25.5" customHeight="1" x14ac:dyDescent="0.45">
      <c r="A72" s="86">
        <f t="shared" si="0"/>
        <v>0</v>
      </c>
      <c r="B72" s="86">
        <f t="shared" si="1"/>
        <v>0</v>
      </c>
      <c r="C72" s="86">
        <f t="shared" si="2"/>
        <v>0</v>
      </c>
      <c r="D72" s="86">
        <f t="shared" si="3"/>
        <v>0</v>
      </c>
      <c r="E72" s="86">
        <f t="shared" si="4"/>
        <v>0</v>
      </c>
      <c r="F72" s="86">
        <f t="shared" si="5"/>
        <v>0</v>
      </c>
      <c r="G72" s="86">
        <f t="shared" si="6"/>
        <v>0</v>
      </c>
      <c r="H72" s="86">
        <f t="shared" si="7"/>
        <v>0</v>
      </c>
      <c r="I72" s="86"/>
      <c r="J72" s="86">
        <f t="shared" si="8"/>
        <v>0</v>
      </c>
      <c r="K72" s="86">
        <f t="shared" si="9"/>
        <v>0</v>
      </c>
      <c r="L72" s="86">
        <f t="shared" si="10"/>
        <v>0</v>
      </c>
      <c r="M72" s="10">
        <v>62</v>
      </c>
      <c r="N72" s="107"/>
      <c r="O72" s="60"/>
      <c r="P72" s="108"/>
      <c r="Q72" s="109"/>
      <c r="R72" s="53"/>
      <c r="S72" s="56"/>
      <c r="T72" s="60"/>
      <c r="U72" s="17"/>
      <c r="V72" s="18"/>
      <c r="W72" s="18"/>
      <c r="X72" s="18"/>
      <c r="Y72" s="18"/>
      <c r="Z72" s="18"/>
      <c r="AA72" s="18"/>
      <c r="AB72" s="18"/>
      <c r="AC72" s="18"/>
      <c r="AD72" s="19"/>
      <c r="AE72" s="11">
        <v>5</v>
      </c>
      <c r="AF72" s="12"/>
      <c r="AG72" s="12"/>
      <c r="AH72" s="12"/>
      <c r="AI72" s="12"/>
      <c r="AJ72" s="12"/>
      <c r="AK72" s="12"/>
      <c r="AL72" s="12"/>
      <c r="AM72" s="16"/>
      <c r="AN72" s="109"/>
      <c r="AO72" s="60"/>
      <c r="AP72" s="192"/>
      <c r="AQ72" s="193"/>
      <c r="AR72" s="112"/>
      <c r="AS72" s="113"/>
      <c r="AT72" s="152"/>
      <c r="AU72" s="181"/>
      <c r="AV72" s="109"/>
      <c r="AW72" s="60"/>
      <c r="AX72" s="118"/>
    </row>
    <row r="73" spans="1:50" s="9" customFormat="1" ht="25.5" customHeight="1" x14ac:dyDescent="0.45">
      <c r="A73" s="86">
        <f t="shared" si="0"/>
        <v>0</v>
      </c>
      <c r="B73" s="86">
        <f t="shared" si="1"/>
        <v>0</v>
      </c>
      <c r="C73" s="86">
        <f t="shared" si="2"/>
        <v>0</v>
      </c>
      <c r="D73" s="86">
        <f t="shared" si="3"/>
        <v>0</v>
      </c>
      <c r="E73" s="86">
        <f t="shared" si="4"/>
        <v>0</v>
      </c>
      <c r="F73" s="86">
        <f t="shared" si="5"/>
        <v>0</v>
      </c>
      <c r="G73" s="86">
        <f t="shared" si="6"/>
        <v>0</v>
      </c>
      <c r="H73" s="86">
        <f t="shared" si="7"/>
        <v>0</v>
      </c>
      <c r="I73" s="86"/>
      <c r="J73" s="86">
        <f t="shared" si="8"/>
        <v>0</v>
      </c>
      <c r="K73" s="86">
        <f t="shared" si="9"/>
        <v>0</v>
      </c>
      <c r="L73" s="86">
        <f t="shared" si="10"/>
        <v>0</v>
      </c>
      <c r="M73" s="10">
        <v>63</v>
      </c>
      <c r="N73" s="107"/>
      <c r="O73" s="60"/>
      <c r="P73" s="108"/>
      <c r="Q73" s="109"/>
      <c r="R73" s="53"/>
      <c r="S73" s="56"/>
      <c r="T73" s="60"/>
      <c r="U73" s="17"/>
      <c r="V73" s="18"/>
      <c r="W73" s="18"/>
      <c r="X73" s="18"/>
      <c r="Y73" s="18"/>
      <c r="Z73" s="18"/>
      <c r="AA73" s="18"/>
      <c r="AB73" s="18"/>
      <c r="AC73" s="18"/>
      <c r="AD73" s="19"/>
      <c r="AE73" s="11">
        <v>5</v>
      </c>
      <c r="AF73" s="12"/>
      <c r="AG73" s="12"/>
      <c r="AH73" s="12"/>
      <c r="AI73" s="12"/>
      <c r="AJ73" s="12"/>
      <c r="AK73" s="12"/>
      <c r="AL73" s="12"/>
      <c r="AM73" s="16"/>
      <c r="AN73" s="109"/>
      <c r="AO73" s="60"/>
      <c r="AP73" s="192"/>
      <c r="AQ73" s="193"/>
      <c r="AR73" s="112"/>
      <c r="AS73" s="113"/>
      <c r="AT73" s="152"/>
      <c r="AU73" s="181"/>
      <c r="AV73" s="109"/>
      <c r="AW73" s="60"/>
      <c r="AX73" s="118"/>
    </row>
    <row r="74" spans="1:50" s="9" customFormat="1" ht="25.5" customHeight="1" x14ac:dyDescent="0.45">
      <c r="A74" s="86">
        <f t="shared" si="0"/>
        <v>0</v>
      </c>
      <c r="B74" s="86">
        <f t="shared" si="1"/>
        <v>0</v>
      </c>
      <c r="C74" s="86">
        <f t="shared" si="2"/>
        <v>0</v>
      </c>
      <c r="D74" s="86">
        <f t="shared" si="3"/>
        <v>0</v>
      </c>
      <c r="E74" s="86">
        <f t="shared" si="4"/>
        <v>0</v>
      </c>
      <c r="F74" s="86">
        <f t="shared" si="5"/>
        <v>0</v>
      </c>
      <c r="G74" s="86">
        <f t="shared" si="6"/>
        <v>0</v>
      </c>
      <c r="H74" s="86">
        <f t="shared" si="7"/>
        <v>0</v>
      </c>
      <c r="I74" s="86"/>
      <c r="J74" s="86">
        <f t="shared" si="8"/>
        <v>0</v>
      </c>
      <c r="K74" s="86">
        <f t="shared" si="9"/>
        <v>0</v>
      </c>
      <c r="L74" s="86">
        <f t="shared" si="10"/>
        <v>0</v>
      </c>
      <c r="M74" s="10">
        <v>64</v>
      </c>
      <c r="N74" s="107"/>
      <c r="O74" s="60"/>
      <c r="P74" s="108"/>
      <c r="Q74" s="109"/>
      <c r="R74" s="53"/>
      <c r="S74" s="56"/>
      <c r="T74" s="60"/>
      <c r="U74" s="17"/>
      <c r="V74" s="18"/>
      <c r="W74" s="18"/>
      <c r="X74" s="18"/>
      <c r="Y74" s="18"/>
      <c r="Z74" s="18"/>
      <c r="AA74" s="18"/>
      <c r="AB74" s="18"/>
      <c r="AC74" s="18"/>
      <c r="AD74" s="19"/>
      <c r="AE74" s="11">
        <v>5</v>
      </c>
      <c r="AF74" s="12"/>
      <c r="AG74" s="12"/>
      <c r="AH74" s="12"/>
      <c r="AI74" s="12"/>
      <c r="AJ74" s="12"/>
      <c r="AK74" s="12"/>
      <c r="AL74" s="12"/>
      <c r="AM74" s="16"/>
      <c r="AN74" s="109"/>
      <c r="AO74" s="60"/>
      <c r="AP74" s="192"/>
      <c r="AQ74" s="193"/>
      <c r="AR74" s="112"/>
      <c r="AS74" s="113"/>
      <c r="AT74" s="152"/>
      <c r="AU74" s="181"/>
      <c r="AV74" s="109"/>
      <c r="AW74" s="60"/>
      <c r="AX74" s="118"/>
    </row>
    <row r="75" spans="1:50" s="9" customFormat="1" ht="25.5" customHeight="1" x14ac:dyDescent="0.45">
      <c r="A75" s="86">
        <f t="shared" si="0"/>
        <v>0</v>
      </c>
      <c r="B75" s="86">
        <f t="shared" si="1"/>
        <v>0</v>
      </c>
      <c r="C75" s="86">
        <f t="shared" si="2"/>
        <v>0</v>
      </c>
      <c r="D75" s="86">
        <f t="shared" si="3"/>
        <v>0</v>
      </c>
      <c r="E75" s="86">
        <f t="shared" si="4"/>
        <v>0</v>
      </c>
      <c r="F75" s="86">
        <f t="shared" si="5"/>
        <v>0</v>
      </c>
      <c r="G75" s="86">
        <f t="shared" si="6"/>
        <v>0</v>
      </c>
      <c r="H75" s="86">
        <f t="shared" si="7"/>
        <v>0</v>
      </c>
      <c r="I75" s="86"/>
      <c r="J75" s="86">
        <f t="shared" si="8"/>
        <v>0</v>
      </c>
      <c r="K75" s="86">
        <f t="shared" si="9"/>
        <v>0</v>
      </c>
      <c r="L75" s="86">
        <f t="shared" si="10"/>
        <v>0</v>
      </c>
      <c r="M75" s="10">
        <v>65</v>
      </c>
      <c r="N75" s="107"/>
      <c r="O75" s="60"/>
      <c r="P75" s="108"/>
      <c r="Q75" s="109"/>
      <c r="R75" s="53"/>
      <c r="S75" s="56"/>
      <c r="T75" s="60"/>
      <c r="U75" s="17"/>
      <c r="V75" s="18"/>
      <c r="W75" s="18"/>
      <c r="X75" s="18"/>
      <c r="Y75" s="18"/>
      <c r="Z75" s="18"/>
      <c r="AA75" s="18"/>
      <c r="AB75" s="18"/>
      <c r="AC75" s="18"/>
      <c r="AD75" s="19"/>
      <c r="AE75" s="11">
        <v>5</v>
      </c>
      <c r="AF75" s="12"/>
      <c r="AG75" s="12"/>
      <c r="AH75" s="12"/>
      <c r="AI75" s="12"/>
      <c r="AJ75" s="12"/>
      <c r="AK75" s="12"/>
      <c r="AL75" s="12"/>
      <c r="AM75" s="16"/>
      <c r="AN75" s="109"/>
      <c r="AO75" s="60"/>
      <c r="AP75" s="192"/>
      <c r="AQ75" s="193"/>
      <c r="AR75" s="112"/>
      <c r="AS75" s="113"/>
      <c r="AT75" s="152"/>
      <c r="AU75" s="181"/>
      <c r="AV75" s="109"/>
      <c r="AW75" s="60"/>
      <c r="AX75" s="118"/>
    </row>
    <row r="76" spans="1:50" s="28" customFormat="1" ht="25.5" customHeight="1" x14ac:dyDescent="0.45">
      <c r="A76" s="86">
        <f t="shared" ref="A76:A110" si="11">IF($O76="初",10,0)</f>
        <v>0</v>
      </c>
      <c r="B76" s="86">
        <f t="shared" ref="B76:B110" si="12">IF($O76="二",20,0)</f>
        <v>0</v>
      </c>
      <c r="C76" s="86">
        <f t="shared" ref="C76:C110" si="13">IF($O76="三",30,0)</f>
        <v>0</v>
      </c>
      <c r="D76" s="86">
        <f t="shared" ref="D76:D110" si="14">IF($O76="四",40,0)</f>
        <v>0</v>
      </c>
      <c r="E76" s="86">
        <f t="shared" ref="E76:E110" si="15">IF($O76="五",50,0)</f>
        <v>0</v>
      </c>
      <c r="F76" s="86">
        <f t="shared" ref="F76:F110" si="16">IF($Q76="男",1,0)</f>
        <v>0</v>
      </c>
      <c r="G76" s="86">
        <f t="shared" ref="G76:G110" si="17">IF($Q76="女",5,0)</f>
        <v>0</v>
      </c>
      <c r="H76" s="86">
        <f t="shared" ref="H76:H110" si="18">SUM(A76:G76)+K76+L76+J76</f>
        <v>0</v>
      </c>
      <c r="I76" s="86"/>
      <c r="J76" s="86">
        <f t="shared" ref="J76:J110" si="19">IF($N76="実技書類",100,0)</f>
        <v>0</v>
      </c>
      <c r="K76" s="86">
        <f t="shared" ref="K76:K110" si="20">IF($N76="実技",0,0)</f>
        <v>0</v>
      </c>
      <c r="L76" s="86">
        <f t="shared" ref="L76:L110" si="21">IF($N76="書類",100,0)</f>
        <v>0</v>
      </c>
      <c r="M76" s="10">
        <v>66</v>
      </c>
      <c r="N76" s="107"/>
      <c r="O76" s="60"/>
      <c r="P76" s="108"/>
      <c r="Q76" s="109"/>
      <c r="R76" s="55"/>
      <c r="S76" s="58"/>
      <c r="T76" s="61"/>
      <c r="U76" s="25"/>
      <c r="V76" s="26"/>
      <c r="W76" s="26"/>
      <c r="X76" s="26"/>
      <c r="Y76" s="26"/>
      <c r="Z76" s="26"/>
      <c r="AA76" s="26"/>
      <c r="AB76" s="26"/>
      <c r="AC76" s="26"/>
      <c r="AD76" s="27"/>
      <c r="AE76" s="11">
        <v>5</v>
      </c>
      <c r="AF76" s="12"/>
      <c r="AG76" s="12"/>
      <c r="AH76" s="12"/>
      <c r="AI76" s="12"/>
      <c r="AJ76" s="12"/>
      <c r="AK76" s="12"/>
      <c r="AL76" s="12"/>
      <c r="AM76" s="16"/>
      <c r="AN76" s="109"/>
      <c r="AO76" s="60"/>
      <c r="AP76" s="192"/>
      <c r="AQ76" s="193"/>
      <c r="AR76" s="112"/>
      <c r="AS76" s="113"/>
      <c r="AT76" s="152"/>
      <c r="AU76" s="181"/>
      <c r="AV76" s="109"/>
      <c r="AW76" s="60"/>
      <c r="AX76" s="118"/>
    </row>
    <row r="77" spans="1:50" s="9" customFormat="1" ht="25.5" customHeight="1" x14ac:dyDescent="0.45">
      <c r="A77" s="86">
        <f t="shared" si="11"/>
        <v>0</v>
      </c>
      <c r="B77" s="86">
        <f t="shared" si="12"/>
        <v>0</v>
      </c>
      <c r="C77" s="86">
        <f t="shared" si="13"/>
        <v>0</v>
      </c>
      <c r="D77" s="86">
        <f t="shared" si="14"/>
        <v>0</v>
      </c>
      <c r="E77" s="86">
        <f t="shared" si="15"/>
        <v>0</v>
      </c>
      <c r="F77" s="86">
        <f t="shared" si="16"/>
        <v>0</v>
      </c>
      <c r="G77" s="86">
        <f t="shared" si="17"/>
        <v>0</v>
      </c>
      <c r="H77" s="86">
        <f t="shared" si="18"/>
        <v>0</v>
      </c>
      <c r="I77" s="86"/>
      <c r="J77" s="86">
        <f t="shared" si="19"/>
        <v>0</v>
      </c>
      <c r="K77" s="86">
        <f t="shared" si="20"/>
        <v>0</v>
      </c>
      <c r="L77" s="86">
        <f t="shared" si="21"/>
        <v>0</v>
      </c>
      <c r="M77" s="10">
        <v>67</v>
      </c>
      <c r="N77" s="107"/>
      <c r="O77" s="60"/>
      <c r="P77" s="108"/>
      <c r="Q77" s="109"/>
      <c r="R77" s="55"/>
      <c r="S77" s="58"/>
      <c r="T77" s="61"/>
      <c r="U77" s="25"/>
      <c r="V77" s="26"/>
      <c r="W77" s="26"/>
      <c r="X77" s="26"/>
      <c r="Y77" s="26"/>
      <c r="Z77" s="26"/>
      <c r="AA77" s="26"/>
      <c r="AB77" s="26"/>
      <c r="AC77" s="26"/>
      <c r="AD77" s="27"/>
      <c r="AE77" s="11">
        <v>5</v>
      </c>
      <c r="AF77" s="12"/>
      <c r="AG77" s="12"/>
      <c r="AH77" s="12"/>
      <c r="AI77" s="12"/>
      <c r="AJ77" s="12"/>
      <c r="AK77" s="12"/>
      <c r="AL77" s="12"/>
      <c r="AM77" s="16"/>
      <c r="AN77" s="109"/>
      <c r="AO77" s="60"/>
      <c r="AP77" s="192"/>
      <c r="AQ77" s="193"/>
      <c r="AR77" s="112"/>
      <c r="AS77" s="113"/>
      <c r="AT77" s="152"/>
      <c r="AU77" s="181"/>
      <c r="AV77" s="109"/>
      <c r="AW77" s="60"/>
      <c r="AX77" s="118"/>
    </row>
    <row r="78" spans="1:50" s="9" customFormat="1" ht="25.5" customHeight="1" x14ac:dyDescent="0.45">
      <c r="A78" s="86">
        <f t="shared" si="11"/>
        <v>0</v>
      </c>
      <c r="B78" s="86">
        <f t="shared" si="12"/>
        <v>0</v>
      </c>
      <c r="C78" s="86">
        <f t="shared" si="13"/>
        <v>0</v>
      </c>
      <c r="D78" s="86">
        <f t="shared" si="14"/>
        <v>0</v>
      </c>
      <c r="E78" s="86">
        <f t="shared" si="15"/>
        <v>0</v>
      </c>
      <c r="F78" s="86">
        <f t="shared" si="16"/>
        <v>0</v>
      </c>
      <c r="G78" s="86">
        <f t="shared" si="17"/>
        <v>0</v>
      </c>
      <c r="H78" s="86">
        <f t="shared" si="18"/>
        <v>0</v>
      </c>
      <c r="I78" s="86"/>
      <c r="J78" s="86">
        <f t="shared" si="19"/>
        <v>0</v>
      </c>
      <c r="K78" s="86">
        <f t="shared" si="20"/>
        <v>0</v>
      </c>
      <c r="L78" s="86">
        <f t="shared" si="21"/>
        <v>0</v>
      </c>
      <c r="M78" s="10">
        <v>68</v>
      </c>
      <c r="N78" s="107"/>
      <c r="O78" s="60"/>
      <c r="P78" s="108"/>
      <c r="Q78" s="109"/>
      <c r="R78" s="55"/>
      <c r="S78" s="58"/>
      <c r="T78" s="61"/>
      <c r="U78" s="25"/>
      <c r="V78" s="26"/>
      <c r="W78" s="26"/>
      <c r="X78" s="26"/>
      <c r="Y78" s="26"/>
      <c r="Z78" s="26"/>
      <c r="AA78" s="26"/>
      <c r="AB78" s="26"/>
      <c r="AC78" s="26"/>
      <c r="AD78" s="27"/>
      <c r="AE78" s="11">
        <v>5</v>
      </c>
      <c r="AF78" s="12"/>
      <c r="AG78" s="12"/>
      <c r="AH78" s="12"/>
      <c r="AI78" s="12"/>
      <c r="AJ78" s="12"/>
      <c r="AK78" s="12"/>
      <c r="AL78" s="12"/>
      <c r="AM78" s="16"/>
      <c r="AN78" s="109"/>
      <c r="AO78" s="60"/>
      <c r="AP78" s="192"/>
      <c r="AQ78" s="193"/>
      <c r="AR78" s="112"/>
      <c r="AS78" s="113"/>
      <c r="AT78" s="152"/>
      <c r="AU78" s="181"/>
      <c r="AV78" s="109"/>
      <c r="AW78" s="60"/>
      <c r="AX78" s="118"/>
    </row>
    <row r="79" spans="1:50" s="9" customFormat="1" ht="25.5" customHeight="1" x14ac:dyDescent="0.45">
      <c r="A79" s="86">
        <f t="shared" si="11"/>
        <v>0</v>
      </c>
      <c r="B79" s="86">
        <f t="shared" si="12"/>
        <v>0</v>
      </c>
      <c r="C79" s="86">
        <f t="shared" si="13"/>
        <v>0</v>
      </c>
      <c r="D79" s="86">
        <f t="shared" si="14"/>
        <v>0</v>
      </c>
      <c r="E79" s="86">
        <f t="shared" si="15"/>
        <v>0</v>
      </c>
      <c r="F79" s="86">
        <f t="shared" si="16"/>
        <v>0</v>
      </c>
      <c r="G79" s="86">
        <f t="shared" si="17"/>
        <v>0</v>
      </c>
      <c r="H79" s="86">
        <f t="shared" si="18"/>
        <v>0</v>
      </c>
      <c r="I79" s="86"/>
      <c r="J79" s="86">
        <f t="shared" si="19"/>
        <v>0</v>
      </c>
      <c r="K79" s="86">
        <f t="shared" si="20"/>
        <v>0</v>
      </c>
      <c r="L79" s="86">
        <f t="shared" si="21"/>
        <v>0</v>
      </c>
      <c r="M79" s="10">
        <v>69</v>
      </c>
      <c r="N79" s="107"/>
      <c r="O79" s="60"/>
      <c r="P79" s="108"/>
      <c r="Q79" s="109"/>
      <c r="R79" s="55"/>
      <c r="S79" s="58"/>
      <c r="T79" s="61"/>
      <c r="U79" s="25"/>
      <c r="V79" s="26"/>
      <c r="W79" s="26"/>
      <c r="X79" s="26"/>
      <c r="Y79" s="26"/>
      <c r="Z79" s="26"/>
      <c r="AA79" s="26"/>
      <c r="AB79" s="26"/>
      <c r="AC79" s="26"/>
      <c r="AD79" s="27"/>
      <c r="AE79" s="11">
        <v>5</v>
      </c>
      <c r="AF79" s="12"/>
      <c r="AG79" s="12"/>
      <c r="AH79" s="12"/>
      <c r="AI79" s="12"/>
      <c r="AJ79" s="12"/>
      <c r="AK79" s="12"/>
      <c r="AL79" s="12"/>
      <c r="AM79" s="16"/>
      <c r="AN79" s="109"/>
      <c r="AO79" s="60"/>
      <c r="AP79" s="192"/>
      <c r="AQ79" s="193"/>
      <c r="AR79" s="112"/>
      <c r="AS79" s="113"/>
      <c r="AT79" s="152"/>
      <c r="AU79" s="181"/>
      <c r="AV79" s="109"/>
      <c r="AW79" s="60"/>
      <c r="AX79" s="118"/>
    </row>
    <row r="80" spans="1:50" s="9" customFormat="1" ht="24.75" customHeight="1" x14ac:dyDescent="0.45">
      <c r="A80" s="86">
        <f t="shared" si="11"/>
        <v>0</v>
      </c>
      <c r="B80" s="86">
        <f t="shared" si="12"/>
        <v>0</v>
      </c>
      <c r="C80" s="86">
        <f t="shared" si="13"/>
        <v>0</v>
      </c>
      <c r="D80" s="86">
        <f t="shared" si="14"/>
        <v>0</v>
      </c>
      <c r="E80" s="86">
        <f t="shared" si="15"/>
        <v>0</v>
      </c>
      <c r="F80" s="86">
        <f t="shared" si="16"/>
        <v>0</v>
      </c>
      <c r="G80" s="86">
        <f t="shared" si="17"/>
        <v>0</v>
      </c>
      <c r="H80" s="86">
        <f t="shared" si="18"/>
        <v>0</v>
      </c>
      <c r="I80" s="86"/>
      <c r="J80" s="86">
        <f t="shared" si="19"/>
        <v>0</v>
      </c>
      <c r="K80" s="86">
        <f t="shared" si="20"/>
        <v>0</v>
      </c>
      <c r="L80" s="86">
        <f t="shared" si="21"/>
        <v>0</v>
      </c>
      <c r="M80" s="10">
        <v>70</v>
      </c>
      <c r="N80" s="107"/>
      <c r="O80" s="60"/>
      <c r="P80" s="108"/>
      <c r="Q80" s="109"/>
      <c r="R80" s="55"/>
      <c r="S80" s="58"/>
      <c r="T80" s="61"/>
      <c r="U80" s="25"/>
      <c r="V80" s="26"/>
      <c r="W80" s="26"/>
      <c r="X80" s="26"/>
      <c r="Y80" s="26"/>
      <c r="Z80" s="26"/>
      <c r="AA80" s="26"/>
      <c r="AB80" s="26"/>
      <c r="AC80" s="26"/>
      <c r="AD80" s="27"/>
      <c r="AE80" s="11">
        <v>5</v>
      </c>
      <c r="AF80" s="12"/>
      <c r="AG80" s="12"/>
      <c r="AH80" s="12"/>
      <c r="AI80" s="12"/>
      <c r="AJ80" s="12"/>
      <c r="AK80" s="12"/>
      <c r="AL80" s="12"/>
      <c r="AM80" s="16"/>
      <c r="AN80" s="109"/>
      <c r="AO80" s="60"/>
      <c r="AP80" s="192"/>
      <c r="AQ80" s="193"/>
      <c r="AR80" s="112"/>
      <c r="AS80" s="113"/>
      <c r="AT80" s="152"/>
      <c r="AU80" s="181"/>
      <c r="AV80" s="109"/>
      <c r="AW80" s="60"/>
      <c r="AX80" s="118"/>
    </row>
    <row r="81" spans="1:50" s="9" customFormat="1" ht="24.75" customHeight="1" x14ac:dyDescent="0.45">
      <c r="A81" s="86">
        <f t="shared" si="11"/>
        <v>0</v>
      </c>
      <c r="B81" s="86">
        <f t="shared" si="12"/>
        <v>0</v>
      </c>
      <c r="C81" s="86">
        <f t="shared" si="13"/>
        <v>0</v>
      </c>
      <c r="D81" s="86">
        <f t="shared" si="14"/>
        <v>0</v>
      </c>
      <c r="E81" s="86">
        <f t="shared" si="15"/>
        <v>0</v>
      </c>
      <c r="F81" s="86">
        <f t="shared" si="16"/>
        <v>0</v>
      </c>
      <c r="G81" s="86">
        <f t="shared" si="17"/>
        <v>0</v>
      </c>
      <c r="H81" s="86">
        <f t="shared" si="18"/>
        <v>0</v>
      </c>
      <c r="I81" s="86"/>
      <c r="J81" s="86">
        <f t="shared" si="19"/>
        <v>0</v>
      </c>
      <c r="K81" s="86">
        <f t="shared" si="20"/>
        <v>0</v>
      </c>
      <c r="L81" s="86">
        <f t="shared" si="21"/>
        <v>0</v>
      </c>
      <c r="M81" s="10">
        <v>71</v>
      </c>
      <c r="N81" s="107"/>
      <c r="O81" s="60"/>
      <c r="P81" s="108"/>
      <c r="Q81" s="109"/>
      <c r="R81" s="55"/>
      <c r="S81" s="58"/>
      <c r="T81" s="61"/>
      <c r="U81" s="25"/>
      <c r="V81" s="26"/>
      <c r="W81" s="26"/>
      <c r="X81" s="26"/>
      <c r="Y81" s="26"/>
      <c r="Z81" s="26"/>
      <c r="AA81" s="26"/>
      <c r="AB81" s="26"/>
      <c r="AC81" s="26"/>
      <c r="AD81" s="27"/>
      <c r="AE81" s="11">
        <v>5</v>
      </c>
      <c r="AF81" s="12"/>
      <c r="AG81" s="12"/>
      <c r="AH81" s="12"/>
      <c r="AI81" s="12"/>
      <c r="AJ81" s="12"/>
      <c r="AK81" s="12"/>
      <c r="AL81" s="12"/>
      <c r="AM81" s="16"/>
      <c r="AN81" s="109"/>
      <c r="AO81" s="60"/>
      <c r="AP81" s="192"/>
      <c r="AQ81" s="193"/>
      <c r="AR81" s="112"/>
      <c r="AS81" s="113"/>
      <c r="AT81" s="152"/>
      <c r="AU81" s="181"/>
      <c r="AV81" s="109"/>
      <c r="AW81" s="60"/>
      <c r="AX81" s="118"/>
    </row>
    <row r="82" spans="1:50" s="9" customFormat="1" ht="25.5" customHeight="1" x14ac:dyDescent="0.45">
      <c r="A82" s="86">
        <f t="shared" si="11"/>
        <v>0</v>
      </c>
      <c r="B82" s="86">
        <f t="shared" si="12"/>
        <v>0</v>
      </c>
      <c r="C82" s="86">
        <f t="shared" si="13"/>
        <v>0</v>
      </c>
      <c r="D82" s="86">
        <f t="shared" si="14"/>
        <v>0</v>
      </c>
      <c r="E82" s="86">
        <f t="shared" si="15"/>
        <v>0</v>
      </c>
      <c r="F82" s="86">
        <f t="shared" si="16"/>
        <v>0</v>
      </c>
      <c r="G82" s="86">
        <f t="shared" si="17"/>
        <v>0</v>
      </c>
      <c r="H82" s="86">
        <f t="shared" si="18"/>
        <v>0</v>
      </c>
      <c r="I82" s="86"/>
      <c r="J82" s="86">
        <f t="shared" si="19"/>
        <v>0</v>
      </c>
      <c r="K82" s="86">
        <f t="shared" si="20"/>
        <v>0</v>
      </c>
      <c r="L82" s="86">
        <f t="shared" si="21"/>
        <v>0</v>
      </c>
      <c r="M82" s="10">
        <v>72</v>
      </c>
      <c r="N82" s="107"/>
      <c r="O82" s="60"/>
      <c r="P82" s="108"/>
      <c r="Q82" s="109"/>
      <c r="R82" s="55"/>
      <c r="S82" s="58"/>
      <c r="T82" s="61"/>
      <c r="U82" s="25"/>
      <c r="V82" s="26"/>
      <c r="W82" s="26"/>
      <c r="X82" s="26"/>
      <c r="Y82" s="26"/>
      <c r="Z82" s="26"/>
      <c r="AA82" s="26"/>
      <c r="AB82" s="26"/>
      <c r="AC82" s="26"/>
      <c r="AD82" s="27"/>
      <c r="AE82" s="11">
        <v>5</v>
      </c>
      <c r="AF82" s="12"/>
      <c r="AG82" s="12"/>
      <c r="AH82" s="12"/>
      <c r="AI82" s="12"/>
      <c r="AJ82" s="12"/>
      <c r="AK82" s="12"/>
      <c r="AL82" s="12"/>
      <c r="AM82" s="16"/>
      <c r="AN82" s="109"/>
      <c r="AO82" s="60"/>
      <c r="AP82" s="192"/>
      <c r="AQ82" s="193"/>
      <c r="AR82" s="112"/>
      <c r="AS82" s="113"/>
      <c r="AT82" s="152"/>
      <c r="AU82" s="181"/>
      <c r="AV82" s="109"/>
      <c r="AW82" s="60"/>
      <c r="AX82" s="118"/>
    </row>
    <row r="83" spans="1:50" s="9" customFormat="1" ht="25.5" customHeight="1" x14ac:dyDescent="0.45">
      <c r="A83" s="86">
        <f t="shared" si="11"/>
        <v>0</v>
      </c>
      <c r="B83" s="86">
        <f t="shared" si="12"/>
        <v>0</v>
      </c>
      <c r="C83" s="86">
        <f t="shared" si="13"/>
        <v>0</v>
      </c>
      <c r="D83" s="86">
        <f t="shared" si="14"/>
        <v>0</v>
      </c>
      <c r="E83" s="86">
        <f t="shared" si="15"/>
        <v>0</v>
      </c>
      <c r="F83" s="86">
        <f t="shared" si="16"/>
        <v>0</v>
      </c>
      <c r="G83" s="86">
        <f t="shared" si="17"/>
        <v>0</v>
      </c>
      <c r="H83" s="86">
        <f t="shared" si="18"/>
        <v>0</v>
      </c>
      <c r="I83" s="86"/>
      <c r="J83" s="86">
        <f t="shared" si="19"/>
        <v>0</v>
      </c>
      <c r="K83" s="86">
        <f t="shared" si="20"/>
        <v>0</v>
      </c>
      <c r="L83" s="86">
        <f t="shared" si="21"/>
        <v>0</v>
      </c>
      <c r="M83" s="10">
        <v>73</v>
      </c>
      <c r="N83" s="107"/>
      <c r="O83" s="60"/>
      <c r="P83" s="108"/>
      <c r="Q83" s="109"/>
      <c r="R83" s="55"/>
      <c r="S83" s="58"/>
      <c r="T83" s="61"/>
      <c r="U83" s="25"/>
      <c r="V83" s="26"/>
      <c r="W83" s="26"/>
      <c r="X83" s="26"/>
      <c r="Y83" s="26"/>
      <c r="Z83" s="26"/>
      <c r="AA83" s="26"/>
      <c r="AB83" s="26"/>
      <c r="AC83" s="26"/>
      <c r="AD83" s="27"/>
      <c r="AE83" s="11">
        <v>5</v>
      </c>
      <c r="AF83" s="12"/>
      <c r="AG83" s="12"/>
      <c r="AH83" s="12"/>
      <c r="AI83" s="12"/>
      <c r="AJ83" s="12"/>
      <c r="AK83" s="12"/>
      <c r="AL83" s="12"/>
      <c r="AM83" s="16"/>
      <c r="AN83" s="109"/>
      <c r="AO83" s="60"/>
      <c r="AP83" s="192"/>
      <c r="AQ83" s="193"/>
      <c r="AR83" s="112"/>
      <c r="AS83" s="113"/>
      <c r="AT83" s="152"/>
      <c r="AU83" s="181"/>
      <c r="AV83" s="109"/>
      <c r="AW83" s="60"/>
      <c r="AX83" s="118"/>
    </row>
    <row r="84" spans="1:50" s="9" customFormat="1" ht="25.5" customHeight="1" x14ac:dyDescent="0.45">
      <c r="A84" s="86">
        <f t="shared" si="11"/>
        <v>0</v>
      </c>
      <c r="B84" s="86">
        <f t="shared" si="12"/>
        <v>0</v>
      </c>
      <c r="C84" s="86">
        <f t="shared" si="13"/>
        <v>0</v>
      </c>
      <c r="D84" s="86">
        <f t="shared" si="14"/>
        <v>0</v>
      </c>
      <c r="E84" s="86">
        <f t="shared" si="15"/>
        <v>0</v>
      </c>
      <c r="F84" s="86">
        <f t="shared" si="16"/>
        <v>0</v>
      </c>
      <c r="G84" s="86">
        <f t="shared" si="17"/>
        <v>0</v>
      </c>
      <c r="H84" s="86">
        <f t="shared" si="18"/>
        <v>0</v>
      </c>
      <c r="I84" s="86"/>
      <c r="J84" s="86">
        <f t="shared" si="19"/>
        <v>0</v>
      </c>
      <c r="K84" s="86">
        <f t="shared" si="20"/>
        <v>0</v>
      </c>
      <c r="L84" s="86">
        <f t="shared" si="21"/>
        <v>0</v>
      </c>
      <c r="M84" s="10">
        <v>74</v>
      </c>
      <c r="N84" s="107"/>
      <c r="O84" s="60"/>
      <c r="P84" s="108"/>
      <c r="Q84" s="109"/>
      <c r="R84" s="55"/>
      <c r="S84" s="58"/>
      <c r="T84" s="61"/>
      <c r="U84" s="25"/>
      <c r="V84" s="26"/>
      <c r="W84" s="26"/>
      <c r="X84" s="26"/>
      <c r="Y84" s="26"/>
      <c r="Z84" s="26"/>
      <c r="AA84" s="26"/>
      <c r="AB84" s="26"/>
      <c r="AC84" s="26"/>
      <c r="AD84" s="27"/>
      <c r="AE84" s="11">
        <v>5</v>
      </c>
      <c r="AF84" s="12"/>
      <c r="AG84" s="12"/>
      <c r="AH84" s="12"/>
      <c r="AI84" s="12"/>
      <c r="AJ84" s="12"/>
      <c r="AK84" s="12"/>
      <c r="AL84" s="12"/>
      <c r="AM84" s="16"/>
      <c r="AN84" s="109"/>
      <c r="AO84" s="60"/>
      <c r="AP84" s="192"/>
      <c r="AQ84" s="193"/>
      <c r="AR84" s="112"/>
      <c r="AS84" s="113"/>
      <c r="AT84" s="152"/>
      <c r="AU84" s="181"/>
      <c r="AV84" s="109"/>
      <c r="AW84" s="60"/>
      <c r="AX84" s="118"/>
    </row>
    <row r="85" spans="1:50" s="9" customFormat="1" ht="25.5" customHeight="1" x14ac:dyDescent="0.45">
      <c r="A85" s="86">
        <f t="shared" si="11"/>
        <v>0</v>
      </c>
      <c r="B85" s="86">
        <f t="shared" si="12"/>
        <v>0</v>
      </c>
      <c r="C85" s="86">
        <f t="shared" si="13"/>
        <v>0</v>
      </c>
      <c r="D85" s="86">
        <f t="shared" si="14"/>
        <v>0</v>
      </c>
      <c r="E85" s="86">
        <f t="shared" si="15"/>
        <v>0</v>
      </c>
      <c r="F85" s="86">
        <f t="shared" si="16"/>
        <v>0</v>
      </c>
      <c r="G85" s="86">
        <f t="shared" si="17"/>
        <v>0</v>
      </c>
      <c r="H85" s="86">
        <f t="shared" si="18"/>
        <v>0</v>
      </c>
      <c r="I85" s="86"/>
      <c r="J85" s="86">
        <f t="shared" si="19"/>
        <v>0</v>
      </c>
      <c r="K85" s="86">
        <f t="shared" si="20"/>
        <v>0</v>
      </c>
      <c r="L85" s="86">
        <f t="shared" si="21"/>
        <v>0</v>
      </c>
      <c r="M85" s="10">
        <v>75</v>
      </c>
      <c r="N85" s="107"/>
      <c r="O85" s="60"/>
      <c r="P85" s="108"/>
      <c r="Q85" s="109"/>
      <c r="R85" s="55"/>
      <c r="S85" s="58"/>
      <c r="T85" s="61"/>
      <c r="U85" s="25"/>
      <c r="V85" s="26"/>
      <c r="W85" s="26"/>
      <c r="X85" s="26"/>
      <c r="Y85" s="26"/>
      <c r="Z85" s="26"/>
      <c r="AA85" s="26"/>
      <c r="AB85" s="26"/>
      <c r="AC85" s="26"/>
      <c r="AD85" s="27"/>
      <c r="AE85" s="11">
        <v>5</v>
      </c>
      <c r="AF85" s="12"/>
      <c r="AG85" s="12"/>
      <c r="AH85" s="12"/>
      <c r="AI85" s="12"/>
      <c r="AJ85" s="12"/>
      <c r="AK85" s="12"/>
      <c r="AL85" s="12"/>
      <c r="AM85" s="16"/>
      <c r="AN85" s="109"/>
      <c r="AO85" s="60"/>
      <c r="AP85" s="192"/>
      <c r="AQ85" s="193"/>
      <c r="AR85" s="112"/>
      <c r="AS85" s="113"/>
      <c r="AT85" s="152"/>
      <c r="AU85" s="181"/>
      <c r="AV85" s="109"/>
      <c r="AW85" s="60"/>
      <c r="AX85" s="118"/>
    </row>
    <row r="86" spans="1:50" s="9" customFormat="1" ht="25.5" customHeight="1" x14ac:dyDescent="0.45">
      <c r="A86" s="86">
        <f t="shared" si="11"/>
        <v>0</v>
      </c>
      <c r="B86" s="86">
        <f t="shared" si="12"/>
        <v>0</v>
      </c>
      <c r="C86" s="86">
        <f t="shared" si="13"/>
        <v>0</v>
      </c>
      <c r="D86" s="86">
        <f t="shared" si="14"/>
        <v>0</v>
      </c>
      <c r="E86" s="86">
        <f t="shared" si="15"/>
        <v>0</v>
      </c>
      <c r="F86" s="86">
        <f t="shared" si="16"/>
        <v>0</v>
      </c>
      <c r="G86" s="86">
        <f t="shared" si="17"/>
        <v>0</v>
      </c>
      <c r="H86" s="86">
        <f t="shared" si="18"/>
        <v>0</v>
      </c>
      <c r="I86" s="86"/>
      <c r="J86" s="86">
        <f t="shared" si="19"/>
        <v>0</v>
      </c>
      <c r="K86" s="86">
        <f t="shared" si="20"/>
        <v>0</v>
      </c>
      <c r="L86" s="86">
        <f t="shared" si="21"/>
        <v>0</v>
      </c>
      <c r="M86" s="10">
        <v>76</v>
      </c>
      <c r="N86" s="107"/>
      <c r="O86" s="60"/>
      <c r="P86" s="108"/>
      <c r="Q86" s="109"/>
      <c r="R86" s="55"/>
      <c r="S86" s="58"/>
      <c r="T86" s="61"/>
      <c r="U86" s="25"/>
      <c r="V86" s="26"/>
      <c r="W86" s="26"/>
      <c r="X86" s="26"/>
      <c r="Y86" s="26"/>
      <c r="Z86" s="26"/>
      <c r="AA86" s="26"/>
      <c r="AB86" s="26"/>
      <c r="AC86" s="26"/>
      <c r="AD86" s="27"/>
      <c r="AE86" s="11">
        <v>5</v>
      </c>
      <c r="AF86" s="12"/>
      <c r="AG86" s="12"/>
      <c r="AH86" s="12"/>
      <c r="AI86" s="12"/>
      <c r="AJ86" s="12"/>
      <c r="AK86" s="12"/>
      <c r="AL86" s="12"/>
      <c r="AM86" s="16"/>
      <c r="AN86" s="109"/>
      <c r="AO86" s="60"/>
      <c r="AP86" s="192"/>
      <c r="AQ86" s="193"/>
      <c r="AR86" s="112"/>
      <c r="AS86" s="113"/>
      <c r="AT86" s="152"/>
      <c r="AU86" s="181"/>
      <c r="AV86" s="109"/>
      <c r="AW86" s="60"/>
      <c r="AX86" s="118"/>
    </row>
    <row r="87" spans="1:50" s="9" customFormat="1" ht="25.5" customHeight="1" x14ac:dyDescent="0.45">
      <c r="A87" s="86">
        <f t="shared" si="11"/>
        <v>0</v>
      </c>
      <c r="B87" s="86">
        <f t="shared" si="12"/>
        <v>0</v>
      </c>
      <c r="C87" s="86">
        <f t="shared" si="13"/>
        <v>0</v>
      </c>
      <c r="D87" s="86">
        <f t="shared" si="14"/>
        <v>0</v>
      </c>
      <c r="E87" s="86">
        <f t="shared" si="15"/>
        <v>0</v>
      </c>
      <c r="F87" s="86">
        <f t="shared" si="16"/>
        <v>0</v>
      </c>
      <c r="G87" s="86">
        <f t="shared" si="17"/>
        <v>0</v>
      </c>
      <c r="H87" s="86">
        <f t="shared" si="18"/>
        <v>0</v>
      </c>
      <c r="I87" s="86"/>
      <c r="J87" s="86">
        <f t="shared" si="19"/>
        <v>0</v>
      </c>
      <c r="K87" s="86">
        <f t="shared" si="20"/>
        <v>0</v>
      </c>
      <c r="L87" s="86">
        <f t="shared" si="21"/>
        <v>0</v>
      </c>
      <c r="M87" s="10">
        <v>77</v>
      </c>
      <c r="N87" s="107"/>
      <c r="O87" s="60"/>
      <c r="P87" s="108"/>
      <c r="Q87" s="109"/>
      <c r="R87" s="55"/>
      <c r="S87" s="58"/>
      <c r="T87" s="61"/>
      <c r="U87" s="25"/>
      <c r="V87" s="26"/>
      <c r="W87" s="26"/>
      <c r="X87" s="26"/>
      <c r="Y87" s="26"/>
      <c r="Z87" s="26"/>
      <c r="AA87" s="26"/>
      <c r="AB87" s="26"/>
      <c r="AC87" s="26"/>
      <c r="AD87" s="27"/>
      <c r="AE87" s="11">
        <v>5</v>
      </c>
      <c r="AF87" s="12"/>
      <c r="AG87" s="12"/>
      <c r="AH87" s="12"/>
      <c r="AI87" s="12"/>
      <c r="AJ87" s="12"/>
      <c r="AK87" s="12"/>
      <c r="AL87" s="12"/>
      <c r="AM87" s="16"/>
      <c r="AN87" s="109"/>
      <c r="AO87" s="60"/>
      <c r="AP87" s="192"/>
      <c r="AQ87" s="193"/>
      <c r="AR87" s="112"/>
      <c r="AS87" s="113"/>
      <c r="AT87" s="152"/>
      <c r="AU87" s="181"/>
      <c r="AV87" s="109"/>
      <c r="AW87" s="60"/>
      <c r="AX87" s="118"/>
    </row>
    <row r="88" spans="1:50" s="9" customFormat="1" ht="25.5" customHeight="1" x14ac:dyDescent="0.45">
      <c r="A88" s="86">
        <f t="shared" si="11"/>
        <v>0</v>
      </c>
      <c r="B88" s="86">
        <f t="shared" si="12"/>
        <v>0</v>
      </c>
      <c r="C88" s="86">
        <f t="shared" si="13"/>
        <v>0</v>
      </c>
      <c r="D88" s="86">
        <f t="shared" si="14"/>
        <v>0</v>
      </c>
      <c r="E88" s="86">
        <f t="shared" si="15"/>
        <v>0</v>
      </c>
      <c r="F88" s="86">
        <f t="shared" si="16"/>
        <v>0</v>
      </c>
      <c r="G88" s="86">
        <f t="shared" si="17"/>
        <v>0</v>
      </c>
      <c r="H88" s="86">
        <f t="shared" si="18"/>
        <v>0</v>
      </c>
      <c r="I88" s="86"/>
      <c r="J88" s="86">
        <f t="shared" si="19"/>
        <v>0</v>
      </c>
      <c r="K88" s="86">
        <f t="shared" si="20"/>
        <v>0</v>
      </c>
      <c r="L88" s="86">
        <f t="shared" si="21"/>
        <v>0</v>
      </c>
      <c r="M88" s="10">
        <v>78</v>
      </c>
      <c r="N88" s="107"/>
      <c r="O88" s="60"/>
      <c r="P88" s="108"/>
      <c r="Q88" s="109"/>
      <c r="R88" s="55"/>
      <c r="S88" s="58"/>
      <c r="T88" s="61"/>
      <c r="U88" s="25"/>
      <c r="V88" s="26"/>
      <c r="W88" s="26"/>
      <c r="X88" s="26"/>
      <c r="Y88" s="26"/>
      <c r="Z88" s="26"/>
      <c r="AA88" s="26"/>
      <c r="AB88" s="26"/>
      <c r="AC88" s="26"/>
      <c r="AD88" s="27"/>
      <c r="AE88" s="11">
        <v>5</v>
      </c>
      <c r="AF88" s="12"/>
      <c r="AG88" s="12"/>
      <c r="AH88" s="12"/>
      <c r="AI88" s="12"/>
      <c r="AJ88" s="12"/>
      <c r="AK88" s="12"/>
      <c r="AL88" s="12"/>
      <c r="AM88" s="16"/>
      <c r="AN88" s="109"/>
      <c r="AO88" s="60"/>
      <c r="AP88" s="192"/>
      <c r="AQ88" s="193"/>
      <c r="AR88" s="112"/>
      <c r="AS88" s="113"/>
      <c r="AT88" s="152"/>
      <c r="AU88" s="181"/>
      <c r="AV88" s="109"/>
      <c r="AW88" s="60"/>
      <c r="AX88" s="118"/>
    </row>
    <row r="89" spans="1:50" s="9" customFormat="1" ht="25.5" customHeight="1" x14ac:dyDescent="0.45">
      <c r="A89" s="86">
        <f t="shared" si="11"/>
        <v>0</v>
      </c>
      <c r="B89" s="86">
        <f t="shared" si="12"/>
        <v>0</v>
      </c>
      <c r="C89" s="86">
        <f t="shared" si="13"/>
        <v>0</v>
      </c>
      <c r="D89" s="86">
        <f t="shared" si="14"/>
        <v>0</v>
      </c>
      <c r="E89" s="86">
        <f t="shared" si="15"/>
        <v>0</v>
      </c>
      <c r="F89" s="86">
        <f t="shared" si="16"/>
        <v>0</v>
      </c>
      <c r="G89" s="86">
        <f t="shared" si="17"/>
        <v>0</v>
      </c>
      <c r="H89" s="86">
        <f t="shared" si="18"/>
        <v>0</v>
      </c>
      <c r="I89" s="86"/>
      <c r="J89" s="86">
        <f t="shared" si="19"/>
        <v>0</v>
      </c>
      <c r="K89" s="86">
        <f t="shared" si="20"/>
        <v>0</v>
      </c>
      <c r="L89" s="86">
        <f t="shared" si="21"/>
        <v>0</v>
      </c>
      <c r="M89" s="10">
        <v>79</v>
      </c>
      <c r="N89" s="107"/>
      <c r="O89" s="60"/>
      <c r="P89" s="108"/>
      <c r="Q89" s="109"/>
      <c r="R89" s="55"/>
      <c r="S89" s="58"/>
      <c r="T89" s="61"/>
      <c r="U89" s="25"/>
      <c r="V89" s="26"/>
      <c r="W89" s="26"/>
      <c r="X89" s="26"/>
      <c r="Y89" s="26"/>
      <c r="Z89" s="26"/>
      <c r="AA89" s="26"/>
      <c r="AB89" s="26"/>
      <c r="AC89" s="26"/>
      <c r="AD89" s="27"/>
      <c r="AE89" s="11">
        <v>5</v>
      </c>
      <c r="AF89" s="12"/>
      <c r="AG89" s="12"/>
      <c r="AH89" s="12"/>
      <c r="AI89" s="12"/>
      <c r="AJ89" s="12"/>
      <c r="AK89" s="12"/>
      <c r="AL89" s="12"/>
      <c r="AM89" s="16"/>
      <c r="AN89" s="109"/>
      <c r="AO89" s="60"/>
      <c r="AP89" s="192"/>
      <c r="AQ89" s="193"/>
      <c r="AR89" s="112"/>
      <c r="AS89" s="113"/>
      <c r="AT89" s="152"/>
      <c r="AU89" s="181"/>
      <c r="AV89" s="109"/>
      <c r="AW89" s="60"/>
      <c r="AX89" s="118"/>
    </row>
    <row r="90" spans="1:50" s="9" customFormat="1" ht="25.5" customHeight="1" x14ac:dyDescent="0.45">
      <c r="A90" s="86">
        <f t="shared" si="11"/>
        <v>0</v>
      </c>
      <c r="B90" s="86">
        <f t="shared" si="12"/>
        <v>0</v>
      </c>
      <c r="C90" s="86">
        <f t="shared" si="13"/>
        <v>0</v>
      </c>
      <c r="D90" s="86">
        <f t="shared" si="14"/>
        <v>0</v>
      </c>
      <c r="E90" s="86">
        <f t="shared" si="15"/>
        <v>0</v>
      </c>
      <c r="F90" s="86">
        <f t="shared" si="16"/>
        <v>0</v>
      </c>
      <c r="G90" s="86">
        <f t="shared" si="17"/>
        <v>0</v>
      </c>
      <c r="H90" s="86">
        <f t="shared" si="18"/>
        <v>0</v>
      </c>
      <c r="I90" s="86"/>
      <c r="J90" s="86">
        <f t="shared" si="19"/>
        <v>0</v>
      </c>
      <c r="K90" s="86">
        <f t="shared" si="20"/>
        <v>0</v>
      </c>
      <c r="L90" s="86">
        <f t="shared" si="21"/>
        <v>0</v>
      </c>
      <c r="M90" s="10">
        <v>80</v>
      </c>
      <c r="N90" s="107"/>
      <c r="O90" s="60"/>
      <c r="P90" s="108"/>
      <c r="Q90" s="109"/>
      <c r="R90" s="55"/>
      <c r="S90" s="58"/>
      <c r="T90" s="61"/>
      <c r="U90" s="25"/>
      <c r="V90" s="26"/>
      <c r="W90" s="26"/>
      <c r="X90" s="26"/>
      <c r="Y90" s="26"/>
      <c r="Z90" s="26"/>
      <c r="AA90" s="26"/>
      <c r="AB90" s="26"/>
      <c r="AC90" s="26"/>
      <c r="AD90" s="27"/>
      <c r="AE90" s="11">
        <v>5</v>
      </c>
      <c r="AF90" s="12"/>
      <c r="AG90" s="12"/>
      <c r="AH90" s="12"/>
      <c r="AI90" s="12"/>
      <c r="AJ90" s="12"/>
      <c r="AK90" s="12"/>
      <c r="AL90" s="12"/>
      <c r="AM90" s="16"/>
      <c r="AN90" s="109"/>
      <c r="AO90" s="60"/>
      <c r="AP90" s="192"/>
      <c r="AQ90" s="193"/>
      <c r="AR90" s="112"/>
      <c r="AS90" s="113"/>
      <c r="AT90" s="152"/>
      <c r="AU90" s="181"/>
      <c r="AV90" s="109"/>
      <c r="AW90" s="60"/>
      <c r="AX90" s="118"/>
    </row>
    <row r="91" spans="1:50" s="9" customFormat="1" ht="25.5" customHeight="1" x14ac:dyDescent="0.45">
      <c r="A91" s="86">
        <f t="shared" si="11"/>
        <v>0</v>
      </c>
      <c r="B91" s="86">
        <f t="shared" si="12"/>
        <v>0</v>
      </c>
      <c r="C91" s="86">
        <f t="shared" si="13"/>
        <v>0</v>
      </c>
      <c r="D91" s="86">
        <f t="shared" si="14"/>
        <v>0</v>
      </c>
      <c r="E91" s="86">
        <f t="shared" si="15"/>
        <v>0</v>
      </c>
      <c r="F91" s="86">
        <f t="shared" si="16"/>
        <v>0</v>
      </c>
      <c r="G91" s="86">
        <f t="shared" si="17"/>
        <v>0</v>
      </c>
      <c r="H91" s="86">
        <f t="shared" si="18"/>
        <v>0</v>
      </c>
      <c r="I91" s="86"/>
      <c r="J91" s="86">
        <f t="shared" si="19"/>
        <v>0</v>
      </c>
      <c r="K91" s="86">
        <f t="shared" si="20"/>
        <v>0</v>
      </c>
      <c r="L91" s="86">
        <f t="shared" si="21"/>
        <v>0</v>
      </c>
      <c r="M91" s="10">
        <v>81</v>
      </c>
      <c r="N91" s="107"/>
      <c r="O91" s="60"/>
      <c r="P91" s="108"/>
      <c r="Q91" s="109"/>
      <c r="R91" s="55"/>
      <c r="S91" s="58"/>
      <c r="T91" s="61"/>
      <c r="U91" s="25"/>
      <c r="V91" s="26"/>
      <c r="W91" s="26"/>
      <c r="X91" s="26"/>
      <c r="Y91" s="26"/>
      <c r="Z91" s="26"/>
      <c r="AA91" s="26"/>
      <c r="AB91" s="26"/>
      <c r="AC91" s="26"/>
      <c r="AD91" s="27"/>
      <c r="AE91" s="11">
        <v>5</v>
      </c>
      <c r="AF91" s="12"/>
      <c r="AG91" s="12"/>
      <c r="AH91" s="12"/>
      <c r="AI91" s="12"/>
      <c r="AJ91" s="12"/>
      <c r="AK91" s="12"/>
      <c r="AL91" s="12"/>
      <c r="AM91" s="16"/>
      <c r="AN91" s="109"/>
      <c r="AO91" s="60"/>
      <c r="AP91" s="206"/>
      <c r="AQ91" s="207"/>
      <c r="AR91" s="110"/>
      <c r="AS91" s="111"/>
      <c r="AT91" s="152"/>
      <c r="AU91" s="181"/>
      <c r="AV91" s="109"/>
      <c r="AW91" s="60"/>
      <c r="AX91" s="118"/>
    </row>
    <row r="92" spans="1:50" s="9" customFormat="1" ht="25.5" customHeight="1" x14ac:dyDescent="0.45">
      <c r="A92" s="86">
        <f t="shared" si="11"/>
        <v>0</v>
      </c>
      <c r="B92" s="86">
        <f t="shared" si="12"/>
        <v>0</v>
      </c>
      <c r="C92" s="86">
        <f t="shared" si="13"/>
        <v>0</v>
      </c>
      <c r="D92" s="86">
        <f t="shared" si="14"/>
        <v>0</v>
      </c>
      <c r="E92" s="86">
        <f t="shared" si="15"/>
        <v>0</v>
      </c>
      <c r="F92" s="86">
        <f t="shared" si="16"/>
        <v>0</v>
      </c>
      <c r="G92" s="86">
        <f t="shared" si="17"/>
        <v>0</v>
      </c>
      <c r="H92" s="86">
        <f t="shared" si="18"/>
        <v>0</v>
      </c>
      <c r="I92" s="86"/>
      <c r="J92" s="86">
        <f t="shared" si="19"/>
        <v>0</v>
      </c>
      <c r="K92" s="86">
        <f t="shared" si="20"/>
        <v>0</v>
      </c>
      <c r="L92" s="86">
        <f t="shared" si="21"/>
        <v>0</v>
      </c>
      <c r="M92" s="10">
        <v>82</v>
      </c>
      <c r="N92" s="107"/>
      <c r="O92" s="60"/>
      <c r="P92" s="108"/>
      <c r="Q92" s="109"/>
      <c r="R92" s="55"/>
      <c r="S92" s="58"/>
      <c r="T92" s="61"/>
      <c r="U92" s="25"/>
      <c r="V92" s="26"/>
      <c r="W92" s="26"/>
      <c r="X92" s="26"/>
      <c r="Y92" s="26"/>
      <c r="Z92" s="26"/>
      <c r="AA92" s="26"/>
      <c r="AB92" s="26"/>
      <c r="AC92" s="26"/>
      <c r="AD92" s="27"/>
      <c r="AE92" s="11">
        <v>5</v>
      </c>
      <c r="AF92" s="12"/>
      <c r="AG92" s="12"/>
      <c r="AH92" s="12"/>
      <c r="AI92" s="12"/>
      <c r="AJ92" s="12"/>
      <c r="AK92" s="12"/>
      <c r="AL92" s="12"/>
      <c r="AM92" s="16"/>
      <c r="AN92" s="109"/>
      <c r="AO92" s="60"/>
      <c r="AP92" s="206"/>
      <c r="AQ92" s="207"/>
      <c r="AR92" s="110"/>
      <c r="AS92" s="111"/>
      <c r="AT92" s="152"/>
      <c r="AU92" s="181"/>
      <c r="AV92" s="109"/>
      <c r="AW92" s="60"/>
      <c r="AX92" s="118"/>
    </row>
    <row r="93" spans="1:50" s="9" customFormat="1" ht="25.5" customHeight="1" x14ac:dyDescent="0.45">
      <c r="A93" s="86">
        <f t="shared" si="11"/>
        <v>0</v>
      </c>
      <c r="B93" s="86">
        <f t="shared" si="12"/>
        <v>0</v>
      </c>
      <c r="C93" s="86">
        <f t="shared" si="13"/>
        <v>0</v>
      </c>
      <c r="D93" s="86">
        <f t="shared" si="14"/>
        <v>0</v>
      </c>
      <c r="E93" s="86">
        <f t="shared" si="15"/>
        <v>0</v>
      </c>
      <c r="F93" s="86">
        <f t="shared" si="16"/>
        <v>0</v>
      </c>
      <c r="G93" s="86">
        <f t="shared" si="17"/>
        <v>0</v>
      </c>
      <c r="H93" s="86">
        <f t="shared" si="18"/>
        <v>0</v>
      </c>
      <c r="I93" s="86"/>
      <c r="J93" s="86">
        <f t="shared" si="19"/>
        <v>0</v>
      </c>
      <c r="K93" s="86">
        <f t="shared" si="20"/>
        <v>0</v>
      </c>
      <c r="L93" s="86">
        <f t="shared" si="21"/>
        <v>0</v>
      </c>
      <c r="M93" s="10">
        <v>83</v>
      </c>
      <c r="N93" s="107"/>
      <c r="O93" s="60"/>
      <c r="P93" s="108"/>
      <c r="Q93" s="109"/>
      <c r="R93" s="55"/>
      <c r="S93" s="58"/>
      <c r="T93" s="61"/>
      <c r="U93" s="25"/>
      <c r="V93" s="26"/>
      <c r="W93" s="26"/>
      <c r="X93" s="26"/>
      <c r="Y93" s="26"/>
      <c r="Z93" s="26"/>
      <c r="AA93" s="26"/>
      <c r="AB93" s="26"/>
      <c r="AC93" s="26"/>
      <c r="AD93" s="27"/>
      <c r="AE93" s="11">
        <v>5</v>
      </c>
      <c r="AF93" s="12"/>
      <c r="AG93" s="12"/>
      <c r="AH93" s="12"/>
      <c r="AI93" s="12"/>
      <c r="AJ93" s="12"/>
      <c r="AK93" s="12"/>
      <c r="AL93" s="12"/>
      <c r="AM93" s="16"/>
      <c r="AN93" s="109"/>
      <c r="AO93" s="60"/>
      <c r="AP93" s="192"/>
      <c r="AQ93" s="193"/>
      <c r="AR93" s="112"/>
      <c r="AS93" s="113"/>
      <c r="AT93" s="152"/>
      <c r="AU93" s="181"/>
      <c r="AV93" s="109"/>
      <c r="AW93" s="60"/>
      <c r="AX93" s="118"/>
    </row>
    <row r="94" spans="1:50" s="9" customFormat="1" ht="25.5" customHeight="1" x14ac:dyDescent="0.45">
      <c r="A94" s="86">
        <f t="shared" si="11"/>
        <v>0</v>
      </c>
      <c r="B94" s="86">
        <f t="shared" si="12"/>
        <v>0</v>
      </c>
      <c r="C94" s="86">
        <f t="shared" si="13"/>
        <v>0</v>
      </c>
      <c r="D94" s="86">
        <f t="shared" si="14"/>
        <v>0</v>
      </c>
      <c r="E94" s="86">
        <f t="shared" si="15"/>
        <v>0</v>
      </c>
      <c r="F94" s="86">
        <f t="shared" si="16"/>
        <v>0</v>
      </c>
      <c r="G94" s="86">
        <f t="shared" si="17"/>
        <v>0</v>
      </c>
      <c r="H94" s="86">
        <f t="shared" si="18"/>
        <v>0</v>
      </c>
      <c r="I94" s="86"/>
      <c r="J94" s="86">
        <f t="shared" si="19"/>
        <v>0</v>
      </c>
      <c r="K94" s="86">
        <f t="shared" si="20"/>
        <v>0</v>
      </c>
      <c r="L94" s="86">
        <f t="shared" si="21"/>
        <v>0</v>
      </c>
      <c r="M94" s="10">
        <v>84</v>
      </c>
      <c r="N94" s="107"/>
      <c r="O94" s="60"/>
      <c r="P94" s="108"/>
      <c r="Q94" s="109"/>
      <c r="R94" s="55"/>
      <c r="S94" s="58"/>
      <c r="T94" s="61"/>
      <c r="U94" s="25"/>
      <c r="V94" s="26"/>
      <c r="W94" s="26"/>
      <c r="X94" s="26"/>
      <c r="Y94" s="26"/>
      <c r="Z94" s="26"/>
      <c r="AA94" s="26"/>
      <c r="AB94" s="26"/>
      <c r="AC94" s="26"/>
      <c r="AD94" s="27"/>
      <c r="AE94" s="11">
        <v>5</v>
      </c>
      <c r="AF94" s="12"/>
      <c r="AG94" s="12"/>
      <c r="AH94" s="12"/>
      <c r="AI94" s="12"/>
      <c r="AJ94" s="12"/>
      <c r="AK94" s="12"/>
      <c r="AL94" s="12"/>
      <c r="AM94" s="16"/>
      <c r="AN94" s="109"/>
      <c r="AO94" s="60"/>
      <c r="AP94" s="192"/>
      <c r="AQ94" s="193"/>
      <c r="AR94" s="112"/>
      <c r="AS94" s="113"/>
      <c r="AT94" s="152"/>
      <c r="AU94" s="181"/>
      <c r="AV94" s="109"/>
      <c r="AW94" s="60"/>
      <c r="AX94" s="118"/>
    </row>
    <row r="95" spans="1:50" s="9" customFormat="1" ht="25.5" customHeight="1" x14ac:dyDescent="0.45">
      <c r="A95" s="86">
        <f t="shared" si="11"/>
        <v>0</v>
      </c>
      <c r="B95" s="86">
        <f t="shared" si="12"/>
        <v>0</v>
      </c>
      <c r="C95" s="86">
        <f t="shared" si="13"/>
        <v>0</v>
      </c>
      <c r="D95" s="86">
        <f t="shared" si="14"/>
        <v>0</v>
      </c>
      <c r="E95" s="86">
        <f t="shared" si="15"/>
        <v>0</v>
      </c>
      <c r="F95" s="86">
        <f t="shared" si="16"/>
        <v>0</v>
      </c>
      <c r="G95" s="86">
        <f t="shared" si="17"/>
        <v>0</v>
      </c>
      <c r="H95" s="86">
        <f t="shared" si="18"/>
        <v>0</v>
      </c>
      <c r="I95" s="86"/>
      <c r="J95" s="86">
        <f t="shared" si="19"/>
        <v>0</v>
      </c>
      <c r="K95" s="86">
        <f t="shared" si="20"/>
        <v>0</v>
      </c>
      <c r="L95" s="86">
        <f t="shared" si="21"/>
        <v>0</v>
      </c>
      <c r="M95" s="10">
        <v>85</v>
      </c>
      <c r="N95" s="107"/>
      <c r="O95" s="60"/>
      <c r="P95" s="108"/>
      <c r="Q95" s="109"/>
      <c r="R95" s="55"/>
      <c r="S95" s="58"/>
      <c r="T95" s="61"/>
      <c r="U95" s="25"/>
      <c r="V95" s="26"/>
      <c r="W95" s="26"/>
      <c r="X95" s="26"/>
      <c r="Y95" s="26"/>
      <c r="Z95" s="26"/>
      <c r="AA95" s="26"/>
      <c r="AB95" s="26"/>
      <c r="AC95" s="26"/>
      <c r="AD95" s="27"/>
      <c r="AE95" s="11">
        <v>5</v>
      </c>
      <c r="AF95" s="12"/>
      <c r="AG95" s="12"/>
      <c r="AH95" s="12"/>
      <c r="AI95" s="12"/>
      <c r="AJ95" s="12"/>
      <c r="AK95" s="12"/>
      <c r="AL95" s="12"/>
      <c r="AM95" s="16"/>
      <c r="AN95" s="109"/>
      <c r="AO95" s="60"/>
      <c r="AP95" s="192"/>
      <c r="AQ95" s="193"/>
      <c r="AR95" s="112"/>
      <c r="AS95" s="113"/>
      <c r="AT95" s="152"/>
      <c r="AU95" s="181"/>
      <c r="AV95" s="109"/>
      <c r="AW95" s="60"/>
      <c r="AX95" s="118"/>
    </row>
    <row r="96" spans="1:50" s="9" customFormat="1" ht="25.5" customHeight="1" x14ac:dyDescent="0.45">
      <c r="A96" s="86">
        <f t="shared" si="11"/>
        <v>0</v>
      </c>
      <c r="B96" s="86">
        <f t="shared" si="12"/>
        <v>0</v>
      </c>
      <c r="C96" s="86">
        <f t="shared" si="13"/>
        <v>0</v>
      </c>
      <c r="D96" s="86">
        <f t="shared" si="14"/>
        <v>0</v>
      </c>
      <c r="E96" s="86">
        <f t="shared" si="15"/>
        <v>0</v>
      </c>
      <c r="F96" s="86">
        <f t="shared" si="16"/>
        <v>0</v>
      </c>
      <c r="G96" s="86">
        <f t="shared" si="17"/>
        <v>0</v>
      </c>
      <c r="H96" s="86">
        <f t="shared" si="18"/>
        <v>0</v>
      </c>
      <c r="I96" s="86"/>
      <c r="J96" s="86">
        <f t="shared" si="19"/>
        <v>0</v>
      </c>
      <c r="K96" s="86">
        <f t="shared" si="20"/>
        <v>0</v>
      </c>
      <c r="L96" s="86">
        <f t="shared" si="21"/>
        <v>0</v>
      </c>
      <c r="M96" s="10">
        <v>86</v>
      </c>
      <c r="N96" s="107"/>
      <c r="O96" s="60"/>
      <c r="P96" s="108"/>
      <c r="Q96" s="109"/>
      <c r="R96" s="55"/>
      <c r="S96" s="58"/>
      <c r="T96" s="61"/>
      <c r="U96" s="29"/>
      <c r="V96" s="30"/>
      <c r="W96" s="30"/>
      <c r="X96" s="30"/>
      <c r="Y96" s="30"/>
      <c r="Z96" s="30"/>
      <c r="AA96" s="30"/>
      <c r="AB96" s="30"/>
      <c r="AC96" s="30"/>
      <c r="AD96" s="31"/>
      <c r="AE96" s="11">
        <v>5</v>
      </c>
      <c r="AF96" s="12"/>
      <c r="AG96" s="12"/>
      <c r="AH96" s="12"/>
      <c r="AI96" s="12"/>
      <c r="AJ96" s="12"/>
      <c r="AK96" s="12"/>
      <c r="AL96" s="12"/>
      <c r="AM96" s="16"/>
      <c r="AN96" s="109"/>
      <c r="AO96" s="60"/>
      <c r="AP96" s="192"/>
      <c r="AQ96" s="193"/>
      <c r="AR96" s="112"/>
      <c r="AS96" s="113"/>
      <c r="AT96" s="152"/>
      <c r="AU96" s="181"/>
      <c r="AV96" s="109"/>
      <c r="AW96" s="60"/>
      <c r="AX96" s="118"/>
    </row>
    <row r="97" spans="1:50" s="9" customFormat="1" ht="25.5" customHeight="1" x14ac:dyDescent="0.45">
      <c r="A97" s="86">
        <f t="shared" si="11"/>
        <v>0</v>
      </c>
      <c r="B97" s="86">
        <f t="shared" si="12"/>
        <v>0</v>
      </c>
      <c r="C97" s="86">
        <f t="shared" si="13"/>
        <v>0</v>
      </c>
      <c r="D97" s="86">
        <f t="shared" si="14"/>
        <v>0</v>
      </c>
      <c r="E97" s="86">
        <f t="shared" si="15"/>
        <v>0</v>
      </c>
      <c r="F97" s="86">
        <f t="shared" si="16"/>
        <v>0</v>
      </c>
      <c r="G97" s="86">
        <f t="shared" si="17"/>
        <v>0</v>
      </c>
      <c r="H97" s="86">
        <f t="shared" si="18"/>
        <v>0</v>
      </c>
      <c r="I97" s="86"/>
      <c r="J97" s="86">
        <f t="shared" si="19"/>
        <v>0</v>
      </c>
      <c r="K97" s="86">
        <f t="shared" si="20"/>
        <v>0</v>
      </c>
      <c r="L97" s="86">
        <f t="shared" si="21"/>
        <v>0</v>
      </c>
      <c r="M97" s="10">
        <v>87</v>
      </c>
      <c r="N97" s="107"/>
      <c r="O97" s="60"/>
      <c r="P97" s="108"/>
      <c r="Q97" s="109"/>
      <c r="R97" s="55"/>
      <c r="S97" s="58"/>
      <c r="T97" s="61"/>
      <c r="U97" s="29"/>
      <c r="V97" s="30"/>
      <c r="W97" s="30"/>
      <c r="X97" s="30"/>
      <c r="Y97" s="30"/>
      <c r="Z97" s="30"/>
      <c r="AA97" s="30"/>
      <c r="AB97" s="30"/>
      <c r="AC97" s="30"/>
      <c r="AD97" s="31"/>
      <c r="AE97" s="11">
        <v>5</v>
      </c>
      <c r="AF97" s="12"/>
      <c r="AG97" s="12"/>
      <c r="AH97" s="12"/>
      <c r="AI97" s="12"/>
      <c r="AJ97" s="12"/>
      <c r="AK97" s="12"/>
      <c r="AL97" s="12"/>
      <c r="AM97" s="16"/>
      <c r="AN97" s="109"/>
      <c r="AO97" s="60"/>
      <c r="AP97" s="192"/>
      <c r="AQ97" s="193"/>
      <c r="AR97" s="112"/>
      <c r="AS97" s="113"/>
      <c r="AT97" s="152"/>
      <c r="AU97" s="181"/>
      <c r="AV97" s="109"/>
      <c r="AW97" s="60"/>
      <c r="AX97" s="118"/>
    </row>
    <row r="98" spans="1:50" s="9" customFormat="1" ht="25.5" customHeight="1" x14ac:dyDescent="0.45">
      <c r="A98" s="86">
        <f t="shared" si="11"/>
        <v>0</v>
      </c>
      <c r="B98" s="86">
        <f t="shared" si="12"/>
        <v>0</v>
      </c>
      <c r="C98" s="86">
        <f t="shared" si="13"/>
        <v>0</v>
      </c>
      <c r="D98" s="86">
        <f t="shared" si="14"/>
        <v>0</v>
      </c>
      <c r="E98" s="86">
        <f t="shared" si="15"/>
        <v>0</v>
      </c>
      <c r="F98" s="86">
        <f t="shared" si="16"/>
        <v>0</v>
      </c>
      <c r="G98" s="86">
        <f t="shared" si="17"/>
        <v>0</v>
      </c>
      <c r="H98" s="86">
        <f t="shared" si="18"/>
        <v>0</v>
      </c>
      <c r="I98" s="86"/>
      <c r="J98" s="86">
        <f t="shared" si="19"/>
        <v>0</v>
      </c>
      <c r="K98" s="86">
        <f t="shared" si="20"/>
        <v>0</v>
      </c>
      <c r="L98" s="86">
        <f t="shared" si="21"/>
        <v>0</v>
      </c>
      <c r="M98" s="10">
        <v>88</v>
      </c>
      <c r="N98" s="107"/>
      <c r="O98" s="60"/>
      <c r="P98" s="108"/>
      <c r="Q98" s="109"/>
      <c r="R98" s="55"/>
      <c r="S98" s="58"/>
      <c r="T98" s="61"/>
      <c r="U98" s="29"/>
      <c r="V98" s="30"/>
      <c r="W98" s="30"/>
      <c r="X98" s="30"/>
      <c r="Y98" s="30"/>
      <c r="Z98" s="30"/>
      <c r="AA98" s="30"/>
      <c r="AB98" s="30"/>
      <c r="AC98" s="30"/>
      <c r="AD98" s="31"/>
      <c r="AE98" s="11">
        <v>5</v>
      </c>
      <c r="AF98" s="12"/>
      <c r="AG98" s="12"/>
      <c r="AH98" s="12"/>
      <c r="AI98" s="12"/>
      <c r="AJ98" s="12"/>
      <c r="AK98" s="12"/>
      <c r="AL98" s="12"/>
      <c r="AM98" s="16"/>
      <c r="AN98" s="109"/>
      <c r="AO98" s="60"/>
      <c r="AP98" s="192"/>
      <c r="AQ98" s="193"/>
      <c r="AR98" s="112"/>
      <c r="AS98" s="113"/>
      <c r="AT98" s="152"/>
      <c r="AU98" s="181"/>
      <c r="AV98" s="109"/>
      <c r="AW98" s="60"/>
      <c r="AX98" s="118"/>
    </row>
    <row r="99" spans="1:50" s="9" customFormat="1" ht="25.5" customHeight="1" x14ac:dyDescent="0.45">
      <c r="A99" s="86">
        <f t="shared" si="11"/>
        <v>0</v>
      </c>
      <c r="B99" s="86">
        <f t="shared" si="12"/>
        <v>0</v>
      </c>
      <c r="C99" s="86">
        <f t="shared" si="13"/>
        <v>0</v>
      </c>
      <c r="D99" s="86">
        <f t="shared" si="14"/>
        <v>0</v>
      </c>
      <c r="E99" s="86">
        <f t="shared" si="15"/>
        <v>0</v>
      </c>
      <c r="F99" s="86">
        <f t="shared" si="16"/>
        <v>0</v>
      </c>
      <c r="G99" s="86">
        <f t="shared" si="17"/>
        <v>0</v>
      </c>
      <c r="H99" s="86">
        <f t="shared" si="18"/>
        <v>0</v>
      </c>
      <c r="I99" s="86"/>
      <c r="J99" s="86">
        <f t="shared" si="19"/>
        <v>0</v>
      </c>
      <c r="K99" s="86">
        <f t="shared" si="20"/>
        <v>0</v>
      </c>
      <c r="L99" s="86">
        <f t="shared" si="21"/>
        <v>0</v>
      </c>
      <c r="M99" s="10">
        <v>89</v>
      </c>
      <c r="N99" s="107"/>
      <c r="O99" s="60"/>
      <c r="P99" s="108"/>
      <c r="Q99" s="109"/>
      <c r="R99" s="55"/>
      <c r="S99" s="58"/>
      <c r="T99" s="61"/>
      <c r="U99" s="29"/>
      <c r="V99" s="30"/>
      <c r="W99" s="30"/>
      <c r="X99" s="30"/>
      <c r="Y99" s="30"/>
      <c r="Z99" s="30"/>
      <c r="AA99" s="30"/>
      <c r="AB99" s="30"/>
      <c r="AC99" s="30"/>
      <c r="AD99" s="31"/>
      <c r="AE99" s="11">
        <v>5</v>
      </c>
      <c r="AF99" s="12"/>
      <c r="AG99" s="12"/>
      <c r="AH99" s="12"/>
      <c r="AI99" s="12"/>
      <c r="AJ99" s="12"/>
      <c r="AK99" s="12"/>
      <c r="AL99" s="12"/>
      <c r="AM99" s="16"/>
      <c r="AN99" s="109"/>
      <c r="AO99" s="60"/>
      <c r="AP99" s="192"/>
      <c r="AQ99" s="193"/>
      <c r="AR99" s="112"/>
      <c r="AS99" s="113"/>
      <c r="AT99" s="152"/>
      <c r="AU99" s="181"/>
      <c r="AV99" s="109"/>
      <c r="AW99" s="60"/>
      <c r="AX99" s="118"/>
    </row>
    <row r="100" spans="1:50" s="9" customFormat="1" ht="25.5" customHeight="1" x14ac:dyDescent="0.45">
      <c r="A100" s="86">
        <f t="shared" si="11"/>
        <v>0</v>
      </c>
      <c r="B100" s="86">
        <f t="shared" si="12"/>
        <v>0</v>
      </c>
      <c r="C100" s="86">
        <f t="shared" si="13"/>
        <v>0</v>
      </c>
      <c r="D100" s="86">
        <f t="shared" si="14"/>
        <v>0</v>
      </c>
      <c r="E100" s="86">
        <f t="shared" si="15"/>
        <v>0</v>
      </c>
      <c r="F100" s="86">
        <f t="shared" si="16"/>
        <v>0</v>
      </c>
      <c r="G100" s="86">
        <f t="shared" si="17"/>
        <v>0</v>
      </c>
      <c r="H100" s="86">
        <f t="shared" si="18"/>
        <v>0</v>
      </c>
      <c r="I100" s="86"/>
      <c r="J100" s="86">
        <f t="shared" si="19"/>
        <v>0</v>
      </c>
      <c r="K100" s="86">
        <f t="shared" si="20"/>
        <v>0</v>
      </c>
      <c r="L100" s="86">
        <f t="shared" si="21"/>
        <v>0</v>
      </c>
      <c r="M100" s="10">
        <v>90</v>
      </c>
      <c r="N100" s="107"/>
      <c r="O100" s="60"/>
      <c r="P100" s="108"/>
      <c r="Q100" s="109"/>
      <c r="R100" s="55"/>
      <c r="S100" s="58"/>
      <c r="T100" s="61"/>
      <c r="U100" s="29"/>
      <c r="V100" s="30"/>
      <c r="W100" s="30"/>
      <c r="X100" s="30"/>
      <c r="Y100" s="30"/>
      <c r="Z100" s="30"/>
      <c r="AA100" s="30"/>
      <c r="AB100" s="30"/>
      <c r="AC100" s="30"/>
      <c r="AD100" s="31"/>
      <c r="AE100" s="11">
        <v>5</v>
      </c>
      <c r="AF100" s="12"/>
      <c r="AG100" s="12"/>
      <c r="AH100" s="12"/>
      <c r="AI100" s="12"/>
      <c r="AJ100" s="12"/>
      <c r="AK100" s="12"/>
      <c r="AL100" s="12"/>
      <c r="AM100" s="16"/>
      <c r="AN100" s="109"/>
      <c r="AO100" s="60"/>
      <c r="AP100" s="192"/>
      <c r="AQ100" s="193"/>
      <c r="AR100" s="112"/>
      <c r="AS100" s="113"/>
      <c r="AT100" s="152"/>
      <c r="AU100" s="181"/>
      <c r="AV100" s="109"/>
      <c r="AW100" s="60"/>
      <c r="AX100" s="118"/>
    </row>
    <row r="101" spans="1:50" s="9" customFormat="1" ht="25.5" customHeight="1" x14ac:dyDescent="0.45">
      <c r="A101" s="86">
        <f t="shared" si="11"/>
        <v>0</v>
      </c>
      <c r="B101" s="86">
        <f t="shared" si="12"/>
        <v>0</v>
      </c>
      <c r="C101" s="86">
        <f t="shared" si="13"/>
        <v>0</v>
      </c>
      <c r="D101" s="86">
        <f t="shared" si="14"/>
        <v>0</v>
      </c>
      <c r="E101" s="86">
        <f t="shared" si="15"/>
        <v>0</v>
      </c>
      <c r="F101" s="86">
        <f t="shared" si="16"/>
        <v>0</v>
      </c>
      <c r="G101" s="86">
        <f t="shared" si="17"/>
        <v>0</v>
      </c>
      <c r="H101" s="86">
        <f t="shared" si="18"/>
        <v>0</v>
      </c>
      <c r="I101" s="86"/>
      <c r="J101" s="86">
        <f t="shared" si="19"/>
        <v>0</v>
      </c>
      <c r="K101" s="86">
        <f t="shared" si="20"/>
        <v>0</v>
      </c>
      <c r="L101" s="86">
        <f t="shared" si="21"/>
        <v>0</v>
      </c>
      <c r="M101" s="10">
        <v>91</v>
      </c>
      <c r="N101" s="107"/>
      <c r="O101" s="60"/>
      <c r="P101" s="108"/>
      <c r="Q101" s="109"/>
      <c r="R101" s="55"/>
      <c r="S101" s="58"/>
      <c r="T101" s="61"/>
      <c r="U101" s="29"/>
      <c r="V101" s="30"/>
      <c r="W101" s="30"/>
      <c r="X101" s="30"/>
      <c r="Y101" s="30"/>
      <c r="Z101" s="30"/>
      <c r="AA101" s="30"/>
      <c r="AB101" s="30"/>
      <c r="AC101" s="30"/>
      <c r="AD101" s="31"/>
      <c r="AE101" s="11">
        <v>5</v>
      </c>
      <c r="AF101" s="7"/>
      <c r="AG101" s="12"/>
      <c r="AH101" s="12"/>
      <c r="AI101" s="12"/>
      <c r="AJ101" s="12"/>
      <c r="AK101" s="12"/>
      <c r="AL101" s="12"/>
      <c r="AM101" s="16"/>
      <c r="AN101" s="109"/>
      <c r="AO101" s="60"/>
      <c r="AP101" s="192"/>
      <c r="AQ101" s="193"/>
      <c r="AR101" s="112"/>
      <c r="AS101" s="113"/>
      <c r="AT101" s="152"/>
      <c r="AU101" s="181"/>
      <c r="AV101" s="109"/>
      <c r="AW101" s="60"/>
      <c r="AX101" s="118"/>
    </row>
    <row r="102" spans="1:50" s="23" customFormat="1" ht="25.5" customHeight="1" x14ac:dyDescent="0.45">
      <c r="A102" s="86">
        <f t="shared" si="11"/>
        <v>0</v>
      </c>
      <c r="B102" s="86">
        <f t="shared" si="12"/>
        <v>0</v>
      </c>
      <c r="C102" s="86">
        <f t="shared" si="13"/>
        <v>0</v>
      </c>
      <c r="D102" s="86">
        <f t="shared" si="14"/>
        <v>0</v>
      </c>
      <c r="E102" s="86">
        <f t="shared" si="15"/>
        <v>0</v>
      </c>
      <c r="F102" s="86">
        <f t="shared" si="16"/>
        <v>0</v>
      </c>
      <c r="G102" s="86">
        <f t="shared" si="17"/>
        <v>0</v>
      </c>
      <c r="H102" s="86">
        <f t="shared" si="18"/>
        <v>0</v>
      </c>
      <c r="I102" s="86"/>
      <c r="J102" s="86">
        <f t="shared" si="19"/>
        <v>0</v>
      </c>
      <c r="K102" s="86">
        <f t="shared" si="20"/>
        <v>0</v>
      </c>
      <c r="L102" s="86">
        <f t="shared" si="21"/>
        <v>0</v>
      </c>
      <c r="M102" s="10">
        <v>92</v>
      </c>
      <c r="N102" s="107"/>
      <c r="O102" s="60"/>
      <c r="P102" s="108"/>
      <c r="Q102" s="109"/>
      <c r="R102" s="55"/>
      <c r="S102" s="58"/>
      <c r="T102" s="61"/>
      <c r="U102" s="29"/>
      <c r="V102" s="30"/>
      <c r="W102" s="30"/>
      <c r="X102" s="30"/>
      <c r="Y102" s="30"/>
      <c r="Z102" s="30"/>
      <c r="AA102" s="30"/>
      <c r="AB102" s="30"/>
      <c r="AC102" s="30"/>
      <c r="AD102" s="31"/>
      <c r="AE102" s="11">
        <v>5</v>
      </c>
      <c r="AF102" s="7"/>
      <c r="AG102" s="12"/>
      <c r="AH102" s="12"/>
      <c r="AI102" s="12"/>
      <c r="AJ102" s="12"/>
      <c r="AK102" s="12"/>
      <c r="AL102" s="12"/>
      <c r="AM102" s="16"/>
      <c r="AN102" s="109"/>
      <c r="AO102" s="60"/>
      <c r="AP102" s="192"/>
      <c r="AQ102" s="193"/>
      <c r="AR102" s="112"/>
      <c r="AS102" s="113"/>
      <c r="AT102" s="152"/>
      <c r="AU102" s="181"/>
      <c r="AV102" s="109"/>
      <c r="AW102" s="60"/>
      <c r="AX102" s="118"/>
    </row>
    <row r="103" spans="1:50" s="23" customFormat="1" ht="25.5" customHeight="1" x14ac:dyDescent="0.45">
      <c r="A103" s="86">
        <f t="shared" si="11"/>
        <v>0</v>
      </c>
      <c r="B103" s="86">
        <f t="shared" si="12"/>
        <v>0</v>
      </c>
      <c r="C103" s="86">
        <f t="shared" si="13"/>
        <v>0</v>
      </c>
      <c r="D103" s="86">
        <f t="shared" si="14"/>
        <v>0</v>
      </c>
      <c r="E103" s="86">
        <f t="shared" si="15"/>
        <v>0</v>
      </c>
      <c r="F103" s="86">
        <f t="shared" si="16"/>
        <v>0</v>
      </c>
      <c r="G103" s="86">
        <f t="shared" si="17"/>
        <v>0</v>
      </c>
      <c r="H103" s="86">
        <f t="shared" si="18"/>
        <v>0</v>
      </c>
      <c r="I103" s="86"/>
      <c r="J103" s="86">
        <f t="shared" si="19"/>
        <v>0</v>
      </c>
      <c r="K103" s="86">
        <f t="shared" si="20"/>
        <v>0</v>
      </c>
      <c r="L103" s="86">
        <f t="shared" si="21"/>
        <v>0</v>
      </c>
      <c r="M103" s="10">
        <v>93</v>
      </c>
      <c r="N103" s="107"/>
      <c r="O103" s="60"/>
      <c r="P103" s="108"/>
      <c r="Q103" s="109"/>
      <c r="R103" s="53"/>
      <c r="S103" s="56"/>
      <c r="T103" s="60"/>
      <c r="U103" s="13"/>
      <c r="V103" s="14"/>
      <c r="W103" s="14"/>
      <c r="X103" s="14"/>
      <c r="Y103" s="14"/>
      <c r="Z103" s="14"/>
      <c r="AA103" s="14"/>
      <c r="AB103" s="14"/>
      <c r="AC103" s="14"/>
      <c r="AD103" s="15"/>
      <c r="AE103" s="11">
        <v>5</v>
      </c>
      <c r="AF103" s="7"/>
      <c r="AG103" s="12"/>
      <c r="AH103" s="12"/>
      <c r="AI103" s="12"/>
      <c r="AJ103" s="12"/>
      <c r="AK103" s="12"/>
      <c r="AL103" s="12"/>
      <c r="AM103" s="16"/>
      <c r="AN103" s="109"/>
      <c r="AO103" s="60"/>
      <c r="AP103" s="192"/>
      <c r="AQ103" s="193"/>
      <c r="AR103" s="112"/>
      <c r="AS103" s="113"/>
      <c r="AT103" s="152"/>
      <c r="AU103" s="181"/>
      <c r="AV103" s="109"/>
      <c r="AW103" s="60"/>
      <c r="AX103" s="118"/>
    </row>
    <row r="104" spans="1:50" s="9" customFormat="1" ht="25.5" customHeight="1" x14ac:dyDescent="0.45">
      <c r="A104" s="86">
        <f t="shared" si="11"/>
        <v>0</v>
      </c>
      <c r="B104" s="86">
        <f t="shared" si="12"/>
        <v>0</v>
      </c>
      <c r="C104" s="86">
        <f t="shared" si="13"/>
        <v>0</v>
      </c>
      <c r="D104" s="86">
        <f t="shared" si="14"/>
        <v>0</v>
      </c>
      <c r="E104" s="86">
        <f t="shared" si="15"/>
        <v>0</v>
      </c>
      <c r="F104" s="86">
        <f t="shared" si="16"/>
        <v>0</v>
      </c>
      <c r="G104" s="86">
        <f t="shared" si="17"/>
        <v>0</v>
      </c>
      <c r="H104" s="86">
        <f t="shared" si="18"/>
        <v>0</v>
      </c>
      <c r="I104" s="86"/>
      <c r="J104" s="86">
        <f t="shared" si="19"/>
        <v>0</v>
      </c>
      <c r="K104" s="86">
        <f t="shared" si="20"/>
        <v>0</v>
      </c>
      <c r="L104" s="86">
        <f t="shared" si="21"/>
        <v>0</v>
      </c>
      <c r="M104" s="10">
        <v>94</v>
      </c>
      <c r="N104" s="107"/>
      <c r="O104" s="60"/>
      <c r="P104" s="108"/>
      <c r="Q104" s="109"/>
      <c r="R104" s="55"/>
      <c r="S104" s="58"/>
      <c r="T104" s="61"/>
      <c r="U104" s="29"/>
      <c r="V104" s="30"/>
      <c r="W104" s="30"/>
      <c r="X104" s="30"/>
      <c r="Y104" s="30"/>
      <c r="Z104" s="30"/>
      <c r="AA104" s="30"/>
      <c r="AB104" s="30"/>
      <c r="AC104" s="30"/>
      <c r="AD104" s="31"/>
      <c r="AE104" s="11">
        <v>5</v>
      </c>
      <c r="AF104" s="7"/>
      <c r="AG104" s="12"/>
      <c r="AH104" s="12"/>
      <c r="AI104" s="12"/>
      <c r="AJ104" s="12"/>
      <c r="AK104" s="12"/>
      <c r="AL104" s="12"/>
      <c r="AM104" s="16"/>
      <c r="AN104" s="109"/>
      <c r="AO104" s="60"/>
      <c r="AP104" s="192"/>
      <c r="AQ104" s="193"/>
      <c r="AR104" s="112"/>
      <c r="AS104" s="113"/>
      <c r="AT104" s="152"/>
      <c r="AU104" s="181"/>
      <c r="AV104" s="109"/>
      <c r="AW104" s="60"/>
      <c r="AX104" s="118"/>
    </row>
    <row r="105" spans="1:50" s="23" customFormat="1" ht="25.5" customHeight="1" x14ac:dyDescent="0.45">
      <c r="A105" s="86">
        <f t="shared" si="11"/>
        <v>0</v>
      </c>
      <c r="B105" s="86">
        <f t="shared" si="12"/>
        <v>0</v>
      </c>
      <c r="C105" s="86">
        <f t="shared" si="13"/>
        <v>0</v>
      </c>
      <c r="D105" s="86">
        <f t="shared" si="14"/>
        <v>0</v>
      </c>
      <c r="E105" s="86">
        <f t="shared" si="15"/>
        <v>0</v>
      </c>
      <c r="F105" s="86">
        <f t="shared" si="16"/>
        <v>0</v>
      </c>
      <c r="G105" s="86">
        <f t="shared" si="17"/>
        <v>0</v>
      </c>
      <c r="H105" s="86">
        <f t="shared" si="18"/>
        <v>0</v>
      </c>
      <c r="I105" s="86"/>
      <c r="J105" s="86">
        <f t="shared" si="19"/>
        <v>0</v>
      </c>
      <c r="K105" s="86">
        <f t="shared" si="20"/>
        <v>0</v>
      </c>
      <c r="L105" s="86">
        <f t="shared" si="21"/>
        <v>0</v>
      </c>
      <c r="M105" s="10">
        <v>95</v>
      </c>
      <c r="N105" s="107"/>
      <c r="O105" s="60"/>
      <c r="P105" s="108"/>
      <c r="Q105" s="109"/>
      <c r="R105" s="55"/>
      <c r="S105" s="58"/>
      <c r="T105" s="61"/>
      <c r="U105" s="29"/>
      <c r="V105" s="30"/>
      <c r="W105" s="30"/>
      <c r="X105" s="30"/>
      <c r="Y105" s="30"/>
      <c r="Z105" s="30"/>
      <c r="AA105" s="30"/>
      <c r="AB105" s="30"/>
      <c r="AC105" s="30"/>
      <c r="AD105" s="31"/>
      <c r="AE105" s="11">
        <v>5</v>
      </c>
      <c r="AF105" s="7"/>
      <c r="AG105" s="12"/>
      <c r="AH105" s="12"/>
      <c r="AI105" s="12"/>
      <c r="AJ105" s="12"/>
      <c r="AK105" s="12"/>
      <c r="AL105" s="12"/>
      <c r="AM105" s="16"/>
      <c r="AN105" s="109"/>
      <c r="AO105" s="60"/>
      <c r="AP105" s="192"/>
      <c r="AQ105" s="193"/>
      <c r="AR105" s="112"/>
      <c r="AS105" s="113"/>
      <c r="AT105" s="152"/>
      <c r="AU105" s="181"/>
      <c r="AV105" s="109"/>
      <c r="AW105" s="60"/>
      <c r="AX105" s="118"/>
    </row>
    <row r="106" spans="1:50" s="23" customFormat="1" ht="25.5" customHeight="1" x14ac:dyDescent="0.45">
      <c r="A106" s="86">
        <f t="shared" si="11"/>
        <v>0</v>
      </c>
      <c r="B106" s="86">
        <f t="shared" si="12"/>
        <v>0</v>
      </c>
      <c r="C106" s="86">
        <f t="shared" si="13"/>
        <v>0</v>
      </c>
      <c r="D106" s="86">
        <f t="shared" si="14"/>
        <v>0</v>
      </c>
      <c r="E106" s="86">
        <f t="shared" si="15"/>
        <v>0</v>
      </c>
      <c r="F106" s="86">
        <f t="shared" si="16"/>
        <v>0</v>
      </c>
      <c r="G106" s="86">
        <f t="shared" si="17"/>
        <v>0</v>
      </c>
      <c r="H106" s="86">
        <f t="shared" si="18"/>
        <v>0</v>
      </c>
      <c r="I106" s="86"/>
      <c r="J106" s="86">
        <f t="shared" si="19"/>
        <v>0</v>
      </c>
      <c r="K106" s="86">
        <f t="shared" si="20"/>
        <v>0</v>
      </c>
      <c r="L106" s="86">
        <f t="shared" si="21"/>
        <v>0</v>
      </c>
      <c r="M106" s="10">
        <v>96</v>
      </c>
      <c r="N106" s="107"/>
      <c r="O106" s="60"/>
      <c r="P106" s="108"/>
      <c r="Q106" s="109"/>
      <c r="R106" s="55"/>
      <c r="S106" s="58"/>
      <c r="T106" s="61"/>
      <c r="U106" s="29"/>
      <c r="V106" s="30"/>
      <c r="W106" s="30"/>
      <c r="X106" s="30"/>
      <c r="Y106" s="30"/>
      <c r="Z106" s="30"/>
      <c r="AA106" s="30"/>
      <c r="AB106" s="30"/>
      <c r="AC106" s="30"/>
      <c r="AD106" s="31"/>
      <c r="AE106" s="11">
        <v>5</v>
      </c>
      <c r="AF106" s="7"/>
      <c r="AG106" s="12"/>
      <c r="AH106" s="12"/>
      <c r="AI106" s="12"/>
      <c r="AJ106" s="12"/>
      <c r="AK106" s="12"/>
      <c r="AL106" s="12"/>
      <c r="AM106" s="16"/>
      <c r="AN106" s="109"/>
      <c r="AO106" s="60"/>
      <c r="AP106" s="192"/>
      <c r="AQ106" s="193"/>
      <c r="AR106" s="112"/>
      <c r="AS106" s="113"/>
      <c r="AT106" s="152"/>
      <c r="AU106" s="181"/>
      <c r="AV106" s="109"/>
      <c r="AW106" s="60"/>
      <c r="AX106" s="118"/>
    </row>
    <row r="107" spans="1:50" s="9" customFormat="1" ht="25.5" customHeight="1" x14ac:dyDescent="0.45">
      <c r="A107" s="86">
        <f t="shared" si="11"/>
        <v>0</v>
      </c>
      <c r="B107" s="86">
        <f t="shared" si="12"/>
        <v>0</v>
      </c>
      <c r="C107" s="86">
        <f t="shared" si="13"/>
        <v>0</v>
      </c>
      <c r="D107" s="86">
        <f t="shared" si="14"/>
        <v>0</v>
      </c>
      <c r="E107" s="86">
        <f t="shared" si="15"/>
        <v>0</v>
      </c>
      <c r="F107" s="86">
        <f t="shared" si="16"/>
        <v>0</v>
      </c>
      <c r="G107" s="86">
        <f t="shared" si="17"/>
        <v>0</v>
      </c>
      <c r="H107" s="86">
        <f t="shared" si="18"/>
        <v>0</v>
      </c>
      <c r="I107" s="86"/>
      <c r="J107" s="86">
        <f t="shared" si="19"/>
        <v>0</v>
      </c>
      <c r="K107" s="86">
        <f t="shared" si="20"/>
        <v>0</v>
      </c>
      <c r="L107" s="86">
        <f t="shared" si="21"/>
        <v>0</v>
      </c>
      <c r="M107" s="10">
        <v>97</v>
      </c>
      <c r="N107" s="107"/>
      <c r="O107" s="60"/>
      <c r="P107" s="108"/>
      <c r="Q107" s="109"/>
      <c r="R107" s="55"/>
      <c r="S107" s="58"/>
      <c r="T107" s="61"/>
      <c r="U107" s="29"/>
      <c r="V107" s="30"/>
      <c r="W107" s="30"/>
      <c r="X107" s="30"/>
      <c r="Y107" s="30"/>
      <c r="Z107" s="30"/>
      <c r="AA107" s="30"/>
      <c r="AB107" s="30"/>
      <c r="AC107" s="30"/>
      <c r="AD107" s="31"/>
      <c r="AE107" s="11">
        <v>5</v>
      </c>
      <c r="AF107" s="7"/>
      <c r="AG107" s="12"/>
      <c r="AH107" s="12"/>
      <c r="AI107" s="12"/>
      <c r="AJ107" s="12"/>
      <c r="AK107" s="12"/>
      <c r="AL107" s="12"/>
      <c r="AM107" s="16"/>
      <c r="AN107" s="109"/>
      <c r="AO107" s="60"/>
      <c r="AP107" s="192"/>
      <c r="AQ107" s="193"/>
      <c r="AR107" s="112"/>
      <c r="AS107" s="113"/>
      <c r="AT107" s="152"/>
      <c r="AU107" s="181"/>
      <c r="AV107" s="109"/>
      <c r="AW107" s="60"/>
      <c r="AX107" s="118"/>
    </row>
    <row r="108" spans="1:50" s="9" customFormat="1" ht="25.5" customHeight="1" x14ac:dyDescent="0.45">
      <c r="A108" s="86">
        <f t="shared" si="11"/>
        <v>0</v>
      </c>
      <c r="B108" s="86">
        <f t="shared" si="12"/>
        <v>0</v>
      </c>
      <c r="C108" s="86">
        <f t="shared" si="13"/>
        <v>0</v>
      </c>
      <c r="D108" s="86">
        <f t="shared" si="14"/>
        <v>0</v>
      </c>
      <c r="E108" s="86">
        <f t="shared" si="15"/>
        <v>0</v>
      </c>
      <c r="F108" s="86">
        <f t="shared" si="16"/>
        <v>0</v>
      </c>
      <c r="G108" s="86">
        <f t="shared" si="17"/>
        <v>0</v>
      </c>
      <c r="H108" s="86">
        <f t="shared" si="18"/>
        <v>0</v>
      </c>
      <c r="I108" s="86"/>
      <c r="J108" s="86">
        <f t="shared" si="19"/>
        <v>0</v>
      </c>
      <c r="K108" s="86">
        <f t="shared" si="20"/>
        <v>0</v>
      </c>
      <c r="L108" s="86">
        <f t="shared" si="21"/>
        <v>0</v>
      </c>
      <c r="M108" s="10">
        <v>98</v>
      </c>
      <c r="N108" s="107"/>
      <c r="O108" s="60"/>
      <c r="P108" s="108"/>
      <c r="Q108" s="109"/>
      <c r="R108" s="55"/>
      <c r="S108" s="58"/>
      <c r="T108" s="61"/>
      <c r="U108" s="29"/>
      <c r="V108" s="30"/>
      <c r="W108" s="30"/>
      <c r="X108" s="30"/>
      <c r="Y108" s="30"/>
      <c r="Z108" s="30"/>
      <c r="AA108" s="30"/>
      <c r="AB108" s="30"/>
      <c r="AC108" s="30"/>
      <c r="AD108" s="31"/>
      <c r="AE108" s="11">
        <v>5</v>
      </c>
      <c r="AF108" s="7"/>
      <c r="AG108" s="12"/>
      <c r="AH108" s="12"/>
      <c r="AI108" s="12"/>
      <c r="AJ108" s="12"/>
      <c r="AK108" s="12"/>
      <c r="AL108" s="12"/>
      <c r="AM108" s="16"/>
      <c r="AN108" s="109"/>
      <c r="AO108" s="60"/>
      <c r="AP108" s="192"/>
      <c r="AQ108" s="193"/>
      <c r="AR108" s="112"/>
      <c r="AS108" s="113"/>
      <c r="AT108" s="152"/>
      <c r="AU108" s="181"/>
      <c r="AV108" s="109"/>
      <c r="AW108" s="60"/>
      <c r="AX108" s="118"/>
    </row>
    <row r="109" spans="1:50" s="9" customFormat="1" ht="25.5" customHeight="1" x14ac:dyDescent="0.45">
      <c r="A109" s="86">
        <f t="shared" si="11"/>
        <v>0</v>
      </c>
      <c r="B109" s="86">
        <f t="shared" si="12"/>
        <v>0</v>
      </c>
      <c r="C109" s="86">
        <f t="shared" si="13"/>
        <v>0</v>
      </c>
      <c r="D109" s="86">
        <f t="shared" si="14"/>
        <v>0</v>
      </c>
      <c r="E109" s="86">
        <f t="shared" si="15"/>
        <v>0</v>
      </c>
      <c r="F109" s="86">
        <f t="shared" si="16"/>
        <v>0</v>
      </c>
      <c r="G109" s="86">
        <f t="shared" si="17"/>
        <v>0</v>
      </c>
      <c r="H109" s="86">
        <f t="shared" si="18"/>
        <v>0</v>
      </c>
      <c r="I109" s="86"/>
      <c r="J109" s="86">
        <f t="shared" si="19"/>
        <v>0</v>
      </c>
      <c r="K109" s="86">
        <f t="shared" si="20"/>
        <v>0</v>
      </c>
      <c r="L109" s="86">
        <f t="shared" si="21"/>
        <v>0</v>
      </c>
      <c r="M109" s="10">
        <v>99</v>
      </c>
      <c r="N109" s="107"/>
      <c r="O109" s="60"/>
      <c r="P109" s="108"/>
      <c r="Q109" s="109"/>
      <c r="R109" s="55"/>
      <c r="S109" s="58"/>
      <c r="T109" s="61"/>
      <c r="U109" s="29"/>
      <c r="V109" s="30"/>
      <c r="W109" s="30"/>
      <c r="X109" s="30"/>
      <c r="Y109" s="30"/>
      <c r="Z109" s="30"/>
      <c r="AA109" s="30"/>
      <c r="AB109" s="30"/>
      <c r="AC109" s="30"/>
      <c r="AD109" s="31"/>
      <c r="AE109" s="11">
        <v>5</v>
      </c>
      <c r="AF109" s="7"/>
      <c r="AG109" s="12"/>
      <c r="AH109" s="12"/>
      <c r="AI109" s="12"/>
      <c r="AJ109" s="12"/>
      <c r="AK109" s="12"/>
      <c r="AL109" s="12"/>
      <c r="AM109" s="16"/>
      <c r="AN109" s="109"/>
      <c r="AO109" s="60"/>
      <c r="AP109" s="192"/>
      <c r="AQ109" s="193"/>
      <c r="AR109" s="112"/>
      <c r="AS109" s="113"/>
      <c r="AT109" s="152"/>
      <c r="AU109" s="181"/>
      <c r="AV109" s="109"/>
      <c r="AW109" s="60"/>
      <c r="AX109" s="118"/>
    </row>
    <row r="110" spans="1:50" s="9" customFormat="1" ht="25.5" customHeight="1" x14ac:dyDescent="0.45">
      <c r="A110" s="86">
        <f t="shared" si="11"/>
        <v>0</v>
      </c>
      <c r="B110" s="86">
        <f t="shared" si="12"/>
        <v>0</v>
      </c>
      <c r="C110" s="86">
        <f t="shared" si="13"/>
        <v>0</v>
      </c>
      <c r="D110" s="86">
        <f t="shared" si="14"/>
        <v>0</v>
      </c>
      <c r="E110" s="86">
        <f t="shared" si="15"/>
        <v>0</v>
      </c>
      <c r="F110" s="86">
        <f t="shared" si="16"/>
        <v>0</v>
      </c>
      <c r="G110" s="86">
        <f t="shared" si="17"/>
        <v>0</v>
      </c>
      <c r="H110" s="86">
        <f t="shared" si="18"/>
        <v>0</v>
      </c>
      <c r="I110" s="86"/>
      <c r="J110" s="86">
        <f t="shared" si="19"/>
        <v>0</v>
      </c>
      <c r="K110" s="86">
        <f t="shared" si="20"/>
        <v>0</v>
      </c>
      <c r="L110" s="86">
        <f t="shared" si="21"/>
        <v>0</v>
      </c>
      <c r="M110" s="32">
        <v>100</v>
      </c>
      <c r="N110" s="114"/>
      <c r="O110" s="82"/>
      <c r="P110" s="115"/>
      <c r="Q110" s="115"/>
      <c r="R110" s="72"/>
      <c r="S110" s="73"/>
      <c r="T110" s="74"/>
      <c r="U110" s="33"/>
      <c r="V110" s="34"/>
      <c r="W110" s="34"/>
      <c r="X110" s="34"/>
      <c r="Y110" s="34"/>
      <c r="Z110" s="34"/>
      <c r="AA110" s="34"/>
      <c r="AB110" s="34"/>
      <c r="AC110" s="34"/>
      <c r="AD110" s="35"/>
      <c r="AE110" s="36">
        <v>5</v>
      </c>
      <c r="AF110" s="37"/>
      <c r="AG110" s="37"/>
      <c r="AH110" s="37"/>
      <c r="AI110" s="37"/>
      <c r="AJ110" s="37"/>
      <c r="AK110" s="37"/>
      <c r="AL110" s="37"/>
      <c r="AM110" s="38"/>
      <c r="AN110" s="115"/>
      <c r="AO110" s="82"/>
      <c r="AP110" s="219"/>
      <c r="AQ110" s="220"/>
      <c r="AR110" s="116"/>
      <c r="AS110" s="117"/>
      <c r="AT110" s="153"/>
      <c r="AU110" s="182"/>
      <c r="AV110" s="115"/>
      <c r="AW110" s="82"/>
      <c r="AX110" s="119"/>
    </row>
    <row r="111" spans="1:50" x14ac:dyDescent="0.45">
      <c r="AN111" s="4"/>
      <c r="AO111" s="4"/>
    </row>
    <row r="112" spans="1:50" x14ac:dyDescent="0.45">
      <c r="AN112" s="4"/>
      <c r="AO112" s="4"/>
    </row>
    <row r="113" spans="40:41" x14ac:dyDescent="0.45">
      <c r="AN113" s="4"/>
      <c r="AO113" s="4"/>
    </row>
    <row r="114" spans="40:41" x14ac:dyDescent="0.45">
      <c r="AN114" s="4"/>
      <c r="AO114" s="4"/>
    </row>
    <row r="115" spans="40:41" x14ac:dyDescent="0.45">
      <c r="AN115" s="4"/>
      <c r="AO115" s="4"/>
    </row>
    <row r="116" spans="40:41" x14ac:dyDescent="0.45">
      <c r="AN116" s="4"/>
      <c r="AO116" s="4"/>
    </row>
    <row r="117" spans="40:41" x14ac:dyDescent="0.45">
      <c r="AN117" s="4"/>
      <c r="AO117" s="4"/>
    </row>
    <row r="118" spans="40:41" x14ac:dyDescent="0.45">
      <c r="AN118" s="4"/>
      <c r="AO118" s="4"/>
    </row>
    <row r="119" spans="40:41" x14ac:dyDescent="0.45">
      <c r="AN119" s="4"/>
      <c r="AO119" s="4"/>
    </row>
  </sheetData>
  <sheetProtection algorithmName="SHA-512" hashValue="5H/dPIIEHL4Lt8noIZhgOSBAmRLSq6/4ZWVNOvhC1rHt7EPes6/4LxjjQhmPEalPuDSazfnphn9mQvikyE7ejg==" saltValue="rAXY7M/l2jKW9H3+OE2PTA==" spinCount="100000" sheet="1" objects="1" scenarios="1"/>
  <mergeCells count="125">
    <mergeCell ref="M1:AX1"/>
    <mergeCell ref="Q3:R3"/>
    <mergeCell ref="N3:P3"/>
    <mergeCell ref="N5:P5"/>
    <mergeCell ref="Q5:R5"/>
    <mergeCell ref="Q6:R6"/>
    <mergeCell ref="T3:W3"/>
    <mergeCell ref="T5:W5"/>
    <mergeCell ref="X3:AF3"/>
    <mergeCell ref="X5:AF5"/>
    <mergeCell ref="AH5:AL5"/>
    <mergeCell ref="AM5:AO5"/>
    <mergeCell ref="AM6:AO6"/>
    <mergeCell ref="AE9:AM9"/>
    <mergeCell ref="N8:O8"/>
    <mergeCell ref="M8:M9"/>
    <mergeCell ref="AP106:AQ106"/>
    <mergeCell ref="AP107:AQ107"/>
    <mergeCell ref="AP108:AQ108"/>
    <mergeCell ref="AP110:AQ110"/>
    <mergeCell ref="AP100:AQ100"/>
    <mergeCell ref="AP101:AQ101"/>
    <mergeCell ref="AP102:AQ102"/>
    <mergeCell ref="AP103:AQ103"/>
    <mergeCell ref="AP104:AQ104"/>
    <mergeCell ref="AP105:AQ105"/>
    <mergeCell ref="AP94:AQ94"/>
    <mergeCell ref="AP95:AQ95"/>
    <mergeCell ref="AP96:AQ96"/>
    <mergeCell ref="AP97:AQ97"/>
    <mergeCell ref="AP98:AQ98"/>
    <mergeCell ref="AP99:AQ99"/>
    <mergeCell ref="AP88:AQ88"/>
    <mergeCell ref="AP89:AQ89"/>
    <mergeCell ref="AP90:AQ90"/>
    <mergeCell ref="AP91:AQ91"/>
    <mergeCell ref="AP92:AQ92"/>
    <mergeCell ref="AP93:AQ93"/>
    <mergeCell ref="AP82:AQ82"/>
    <mergeCell ref="AP83:AQ83"/>
    <mergeCell ref="AP84:AQ84"/>
    <mergeCell ref="AP85:AQ85"/>
    <mergeCell ref="AP86:AQ86"/>
    <mergeCell ref="AP87:AQ87"/>
    <mergeCell ref="AP76:AQ76"/>
    <mergeCell ref="AP77:AQ77"/>
    <mergeCell ref="AP78:AQ78"/>
    <mergeCell ref="AP79:AQ79"/>
    <mergeCell ref="AP80:AQ80"/>
    <mergeCell ref="AP81:AQ81"/>
    <mergeCell ref="AP70:AQ70"/>
    <mergeCell ref="AP71:AQ71"/>
    <mergeCell ref="AP72:AQ72"/>
    <mergeCell ref="AP73:AQ73"/>
    <mergeCell ref="AP74:AQ74"/>
    <mergeCell ref="AP75:AQ75"/>
    <mergeCell ref="AP64:AQ64"/>
    <mergeCell ref="AP65:AQ65"/>
    <mergeCell ref="AP66:AQ66"/>
    <mergeCell ref="AP67:AQ67"/>
    <mergeCell ref="AP68:AQ68"/>
    <mergeCell ref="AP69:AQ69"/>
    <mergeCell ref="AP58:AQ58"/>
    <mergeCell ref="AP59:AQ59"/>
    <mergeCell ref="AP60:AQ60"/>
    <mergeCell ref="AP61:AQ61"/>
    <mergeCell ref="AP62:AQ62"/>
    <mergeCell ref="AP63:AQ63"/>
    <mergeCell ref="AP52:AQ52"/>
    <mergeCell ref="AP53:AQ53"/>
    <mergeCell ref="AP54:AQ54"/>
    <mergeCell ref="AP55:AQ55"/>
    <mergeCell ref="AP56:AQ56"/>
    <mergeCell ref="AP57:AQ57"/>
    <mergeCell ref="AP46:AQ46"/>
    <mergeCell ref="AP47:AQ47"/>
    <mergeCell ref="AP48:AQ48"/>
    <mergeCell ref="AP49:AQ49"/>
    <mergeCell ref="AP50:AQ50"/>
    <mergeCell ref="AP51:AQ51"/>
    <mergeCell ref="AP40:AQ40"/>
    <mergeCell ref="AP41:AQ41"/>
    <mergeCell ref="AP42:AQ42"/>
    <mergeCell ref="AP43:AQ43"/>
    <mergeCell ref="AP44:AQ44"/>
    <mergeCell ref="AP45:AQ45"/>
    <mergeCell ref="AP19:AQ19"/>
    <mergeCell ref="AP20:AQ20"/>
    <mergeCell ref="AP21:AQ21"/>
    <mergeCell ref="AP34:AQ34"/>
    <mergeCell ref="AP35:AQ35"/>
    <mergeCell ref="AP36:AQ36"/>
    <mergeCell ref="AP37:AQ37"/>
    <mergeCell ref="AP38:AQ38"/>
    <mergeCell ref="AP39:AQ39"/>
    <mergeCell ref="AP28:AQ28"/>
    <mergeCell ref="AP29:AQ29"/>
    <mergeCell ref="AP30:AQ30"/>
    <mergeCell ref="AP31:AQ31"/>
    <mergeCell ref="AP32:AQ32"/>
    <mergeCell ref="AP33:AQ33"/>
    <mergeCell ref="AW8:AW9"/>
    <mergeCell ref="U9:AD9"/>
    <mergeCell ref="AP109:AQ109"/>
    <mergeCell ref="AP8:AS8"/>
    <mergeCell ref="AN9:AO9"/>
    <mergeCell ref="AP9:AQ9"/>
    <mergeCell ref="R7:AD7"/>
    <mergeCell ref="AP10:AQ10"/>
    <mergeCell ref="AP11:AQ11"/>
    <mergeCell ref="AP12:AQ12"/>
    <mergeCell ref="AP13:AQ13"/>
    <mergeCell ref="AP14:AQ14"/>
    <mergeCell ref="AP15:AQ15"/>
    <mergeCell ref="U8:AD8"/>
    <mergeCell ref="AE8:AM8"/>
    <mergeCell ref="AP22:AQ22"/>
    <mergeCell ref="AP23:AQ23"/>
    <mergeCell ref="AP24:AQ24"/>
    <mergeCell ref="AP25:AQ25"/>
    <mergeCell ref="AP26:AQ26"/>
    <mergeCell ref="AP27:AQ27"/>
    <mergeCell ref="AP16:AQ16"/>
    <mergeCell ref="AP17:AQ17"/>
    <mergeCell ref="AP18:AQ18"/>
  </mergeCells>
  <phoneticPr fontId="4"/>
  <conditionalFormatting sqref="Q8">
    <cfRule type="cellIs" dxfId="14" priority="31" stopIfTrue="1" operator="equal">
      <formula>"女"</formula>
    </cfRule>
    <cfRule type="containsBlanks" dxfId="13" priority="32" stopIfTrue="1">
      <formula>LEN(TRIM(Q8))=0</formula>
    </cfRule>
  </conditionalFormatting>
  <conditionalFormatting sqref="O10:T110 AN10:AX10 AN11:AT110 AV11:AX110">
    <cfRule type="cellIs" dxfId="12" priority="16" operator="equal">
      <formula>0</formula>
    </cfRule>
  </conditionalFormatting>
  <conditionalFormatting sqref="N10:N110">
    <cfRule type="cellIs" dxfId="11" priority="15" operator="equal">
      <formula>0</formula>
    </cfRule>
  </conditionalFormatting>
  <conditionalFormatting sqref="A10:J10 A11:I110">
    <cfRule type="cellIs" dxfId="10" priority="13" stopIfTrue="1" operator="equal">
      <formula>0</formula>
    </cfRule>
  </conditionalFormatting>
  <conditionalFormatting sqref="Q3:R3">
    <cfRule type="cellIs" dxfId="9" priority="9" operator="equal">
      <formula>0</formula>
    </cfRule>
  </conditionalFormatting>
  <conditionalFormatting sqref="X3">
    <cfRule type="cellIs" dxfId="8" priority="7" operator="equal">
      <formula>0</formula>
    </cfRule>
  </conditionalFormatting>
  <conditionalFormatting sqref="Q5">
    <cfRule type="cellIs" dxfId="7" priority="8" operator="equal">
      <formula>0</formula>
    </cfRule>
  </conditionalFormatting>
  <conditionalFormatting sqref="X5">
    <cfRule type="cellIs" dxfId="6" priority="6" operator="equal">
      <formula>0</formula>
    </cfRule>
  </conditionalFormatting>
  <conditionalFormatting sqref="AM5">
    <cfRule type="cellIs" dxfId="5" priority="5" operator="equal">
      <formula>0</formula>
    </cfRule>
  </conditionalFormatting>
  <conditionalFormatting sqref="AU11:AU110">
    <cfRule type="cellIs" dxfId="4" priority="1" operator="equal">
      <formula>0</formula>
    </cfRule>
  </conditionalFormatting>
  <dataValidations count="13">
    <dataValidation type="list" allowBlank="1" showInputMessage="1" showErrorMessage="1" sqref="Q10:Q110" xr:uid="{00000000-0002-0000-0100-000000000000}">
      <formula1>"男,女"</formula1>
    </dataValidation>
    <dataValidation type="list" allowBlank="1" showInputMessage="1" showErrorMessage="1" sqref="O10:O110" xr:uid="{00000000-0002-0000-0100-000001000000}">
      <formula1>"初,二,三,四,五,六,"</formula1>
    </dataValidation>
    <dataValidation type="list" allowBlank="1" showInputMessage="1" showErrorMessage="1" sqref="AW10:AW110" xr:uid="{00000000-0002-0000-0100-000002000000}">
      <formula1>"中学生,高校生,大学生,警察,会社員,教員,自衛官,その他"</formula1>
    </dataValidation>
    <dataValidation type="whole" imeMode="halfAlpha" allowBlank="1" showInputMessage="1" showErrorMessage="1" errorTitle="入力" error="01～12の英数字半角" sqref="AR10" xr:uid="{00000000-0002-0000-0100-000003000000}">
      <formula1>1</formula1>
      <formula2>12</formula2>
    </dataValidation>
    <dataValidation type="whole" imeMode="halfAlpha" allowBlank="1" showInputMessage="1" showErrorMessage="1" errorTitle="入力方法" error="01～31の半角英数字" sqref="AS10" xr:uid="{00000000-0002-0000-0100-000004000000}">
      <formula1>1</formula1>
      <formula2>31</formula2>
    </dataValidation>
    <dataValidation type="whole" imeMode="halfAlpha" allowBlank="1" showInputMessage="1" showErrorMessage="1" errorTitle="入力方法" error="半角英数字4桁" sqref="AP10:AQ10" xr:uid="{00000000-0002-0000-0100-000005000000}">
      <formula1>1900</formula1>
      <formula2>3000</formula2>
    </dataValidation>
    <dataValidation imeMode="halfAlpha" allowBlank="1" showInputMessage="1" showErrorMessage="1" sqref="AM5 Q5 X5 U10:AM110 AP11:AT110" xr:uid="{00000000-0002-0000-0100-000006000000}"/>
    <dataValidation imeMode="fullKatakana" allowBlank="1" showInputMessage="1" showErrorMessage="1" sqref="AN10 AN12:AN110 AN11" xr:uid="{00000000-0002-0000-0100-000007000000}"/>
    <dataValidation type="list" allowBlank="1" showInputMessage="1" showErrorMessage="1" sqref="P10:P110" xr:uid="{00000000-0002-0000-0100-000009000000}">
      <formula1>"1級,初,弐,参,四,五,"</formula1>
    </dataValidation>
    <dataValidation type="date" imeMode="halfAlpha" operator="greaterThanOrEqual" allowBlank="1" showInputMessage="1" showErrorMessage="1" sqref="R10:S10 R11:S110" xr:uid="{00000000-0002-0000-0100-00000A000000}">
      <formula1>1</formula1>
    </dataValidation>
    <dataValidation type="list" allowBlank="1" showInputMessage="1" showErrorMessage="1" sqref="Q3 AU11:AU110" xr:uid="{00000000-0002-0000-0100-00000B000000}">
      <formula1>"高島,大津,草津栗東,守山野洲,鹿深,近江八幡蒲生,東近江,彦根,長浜米原東浅井,伊香,警察,実業団"</formula1>
    </dataValidation>
    <dataValidation type="list" allowBlank="1" showInputMessage="1" showErrorMessage="1" sqref="X3" xr:uid="{00000000-0002-0000-0100-00000C000000}">
      <formula1>"県立武道館,伊香ﾂｲﾝアリーナ,その他"</formula1>
    </dataValidation>
    <dataValidation type="list" allowBlank="1" showInputMessage="1" showErrorMessage="1" sqref="N10:N110" xr:uid="{AF2E2C78-5EDB-4DBC-9DEE-6CFD677EC736}">
      <formula1>"実技,書類,実技書類"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horizontalDpi="4294967292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33"/>
  <sheetViews>
    <sheetView showGridLines="0" tabSelected="1" view="pageBreakPreview" topLeftCell="A19" zoomScale="90" zoomScaleNormal="100" zoomScaleSheetLayoutView="90" workbookViewId="0">
      <selection activeCell="G30" sqref="G30"/>
    </sheetView>
  </sheetViews>
  <sheetFormatPr defaultColWidth="9" defaultRowHeight="13.8" x14ac:dyDescent="0.45"/>
  <cols>
    <col min="1" max="1" width="9.59765625" style="76" customWidth="1"/>
    <col min="2" max="2" width="10.5" style="76" customWidth="1"/>
    <col min="3" max="6" width="11" style="76" customWidth="1"/>
    <col min="7" max="7" width="12.3984375" style="76" customWidth="1"/>
    <col min="8" max="8" width="5.19921875" style="76" customWidth="1"/>
    <col min="9" max="9" width="3.69921875" style="76" customWidth="1"/>
    <col min="10" max="10" width="10" style="76" customWidth="1"/>
    <col min="11" max="16384" width="9" style="76"/>
  </cols>
  <sheetData>
    <row r="2" spans="1:9" ht="25.5" customHeight="1" x14ac:dyDescent="0.45">
      <c r="A2" s="227" t="s">
        <v>98</v>
      </c>
      <c r="B2" s="227"/>
      <c r="C2" s="227"/>
      <c r="D2" s="227"/>
      <c r="E2" s="227"/>
      <c r="F2" s="227"/>
      <c r="G2" s="227"/>
      <c r="H2" s="227"/>
      <c r="I2" s="227"/>
    </row>
    <row r="3" spans="1:9" ht="7.2" customHeight="1" x14ac:dyDescent="0.45">
      <c r="C3" s="89"/>
    </row>
    <row r="4" spans="1:9" ht="21.75" customHeight="1" x14ac:dyDescent="0.45">
      <c r="B4" s="76" t="s">
        <v>75</v>
      </c>
      <c r="C4" s="244" t="str">
        <f>IF(入力シート!Q3="","",入力シート!Q3)</f>
        <v/>
      </c>
      <c r="D4" s="244"/>
      <c r="E4" s="166" t="s">
        <v>116</v>
      </c>
      <c r="F4" s="241" t="str">
        <f>IF(入力シート!X5="","",入力シート!X5)</f>
        <v/>
      </c>
      <c r="G4" s="241"/>
      <c r="I4" s="92"/>
    </row>
    <row r="5" spans="1:9" ht="9.75" customHeight="1" x14ac:dyDescent="0.45">
      <c r="C5" s="167"/>
      <c r="D5" s="167"/>
      <c r="E5" s="168"/>
      <c r="F5" s="169"/>
      <c r="G5" s="170"/>
      <c r="H5" s="90"/>
      <c r="I5" s="92"/>
    </row>
    <row r="6" spans="1:9" ht="21.75" customHeight="1" x14ac:dyDescent="0.45">
      <c r="B6" s="62" t="s">
        <v>122</v>
      </c>
      <c r="C6" s="241" t="str">
        <f>IF(入力シート!Q5="","",入力シート!Q5)</f>
        <v/>
      </c>
      <c r="D6" s="241"/>
      <c r="E6" s="166" t="s">
        <v>117</v>
      </c>
      <c r="F6" s="241" t="str">
        <f>IF(入力シート!AM5="","",入力シート!AM5)</f>
        <v/>
      </c>
      <c r="G6" s="241"/>
      <c r="H6" s="90"/>
      <c r="I6" s="92"/>
    </row>
    <row r="7" spans="1:9" s="154" customFormat="1" ht="11.25" customHeight="1" x14ac:dyDescent="0.45">
      <c r="B7" s="62"/>
      <c r="C7" s="242"/>
      <c r="D7" s="242"/>
      <c r="E7" s="171"/>
      <c r="F7" s="243"/>
      <c r="G7" s="243"/>
      <c r="H7" s="90"/>
      <c r="I7" s="92"/>
    </row>
    <row r="8" spans="1:9" ht="22.5" customHeight="1" x14ac:dyDescent="0.45">
      <c r="B8" s="62" t="s">
        <v>61</v>
      </c>
      <c r="C8" s="244" t="str">
        <f>IF(入力シート!X3="","",入力シート!$X$3)</f>
        <v/>
      </c>
      <c r="D8" s="244"/>
      <c r="E8" s="171"/>
      <c r="F8" s="171"/>
      <c r="G8" s="171"/>
      <c r="H8" s="63"/>
      <c r="I8" s="62"/>
    </row>
    <row r="9" spans="1:9" ht="10.8" customHeight="1" x14ac:dyDescent="0.45">
      <c r="B9" s="62"/>
      <c r="C9" s="93"/>
      <c r="D9" s="93"/>
      <c r="E9" s="63"/>
      <c r="F9" s="63"/>
      <c r="G9" s="63"/>
      <c r="H9" s="63"/>
      <c r="I9" s="62"/>
    </row>
    <row r="10" spans="1:9" ht="19.5" customHeight="1" x14ac:dyDescent="0.45">
      <c r="B10" s="94" t="s">
        <v>107</v>
      </c>
    </row>
    <row r="11" spans="1:9" ht="28.5" customHeight="1" x14ac:dyDescent="0.45">
      <c r="B11" s="228"/>
      <c r="C11" s="230" t="s">
        <v>62</v>
      </c>
      <c r="D11" s="231"/>
      <c r="E11" s="230" t="s">
        <v>63</v>
      </c>
      <c r="F11" s="231"/>
      <c r="G11" s="232" t="s">
        <v>64</v>
      </c>
      <c r="H11" s="64"/>
      <c r="I11" s="64"/>
    </row>
    <row r="12" spans="1:9" ht="28.5" customHeight="1" x14ac:dyDescent="0.45">
      <c r="B12" s="229"/>
      <c r="C12" s="65" t="s">
        <v>65</v>
      </c>
      <c r="D12" s="79" t="s">
        <v>66</v>
      </c>
      <c r="E12" s="65" t="s">
        <v>65</v>
      </c>
      <c r="F12" s="79" t="s">
        <v>66</v>
      </c>
      <c r="G12" s="233"/>
      <c r="H12" s="64"/>
      <c r="I12" s="64"/>
    </row>
    <row r="13" spans="1:9" ht="28.5" customHeight="1" x14ac:dyDescent="0.45">
      <c r="B13" s="66" t="s">
        <v>67</v>
      </c>
      <c r="C13" s="68">
        <f>COUNTIF(入力シート!$H$11:$H$110,11)</f>
        <v>0</v>
      </c>
      <c r="D13" s="77">
        <f>COUNTIF(入力シート!$H$11:$H$110,15)</f>
        <v>0</v>
      </c>
      <c r="E13" s="68">
        <f>COUNTIF(入力シート!$H$11:$H$110,111)</f>
        <v>0</v>
      </c>
      <c r="F13" s="81">
        <f>COUNTIF(入力シート!$H$11:$H$110,115)</f>
        <v>0</v>
      </c>
      <c r="G13" s="88">
        <f>SUM(C13:F13)</f>
        <v>0</v>
      </c>
      <c r="H13" s="64"/>
      <c r="I13" s="64"/>
    </row>
    <row r="14" spans="1:9" ht="28.5" customHeight="1" x14ac:dyDescent="0.45">
      <c r="B14" s="67" t="s">
        <v>68</v>
      </c>
      <c r="C14" s="68">
        <f>COUNTIF(入力シート!$H$11:$H$110,21)</f>
        <v>0</v>
      </c>
      <c r="D14" s="78">
        <f>COUNTIF(入力シート!$H$11:$H$110,25)</f>
        <v>0</v>
      </c>
      <c r="E14" s="69">
        <f>COUNTIF(入力シート!$H$11:$H$110,121)</f>
        <v>0</v>
      </c>
      <c r="F14" s="78">
        <f>COUNTIF(入力シート!$H$11:$H$110,125)</f>
        <v>0</v>
      </c>
      <c r="G14" s="88">
        <f t="shared" ref="G14:G17" si="0">SUM(C14:F14)</f>
        <v>0</v>
      </c>
      <c r="H14" s="64"/>
      <c r="I14" s="64"/>
    </row>
    <row r="15" spans="1:9" ht="28.5" customHeight="1" x14ac:dyDescent="0.45">
      <c r="B15" s="67" t="s">
        <v>69</v>
      </c>
      <c r="C15" s="68">
        <f>COUNTIF(入力シート!$H$11:$H$110,31)</f>
        <v>0</v>
      </c>
      <c r="D15" s="78">
        <f>COUNTIF(入力シート!$H$11:$H$110,35)</f>
        <v>0</v>
      </c>
      <c r="E15" s="69">
        <f>COUNTIF(入力シート!$H$11:$H$110,131)</f>
        <v>0</v>
      </c>
      <c r="F15" s="78">
        <f>COUNTIF(入力シート!$H$11:$H$110,135)</f>
        <v>0</v>
      </c>
      <c r="G15" s="88">
        <f t="shared" si="0"/>
        <v>0</v>
      </c>
      <c r="H15" s="64"/>
      <c r="I15" s="64"/>
    </row>
    <row r="16" spans="1:9" ht="28.5" customHeight="1" x14ac:dyDescent="0.45">
      <c r="B16" s="67" t="s">
        <v>70</v>
      </c>
      <c r="C16" s="68">
        <f>COUNTIF(入力シート!$H$11:$H$110,41)</f>
        <v>0</v>
      </c>
      <c r="D16" s="78">
        <f>COUNTIF(入力シート!$H$11:$H$110,45)</f>
        <v>0</v>
      </c>
      <c r="E16" s="69">
        <f>COUNTIF(入力シート!$H$11:$H$110,141)</f>
        <v>0</v>
      </c>
      <c r="F16" s="78">
        <f>COUNTIF(入力シート!$H$11:$H$110,145)</f>
        <v>0</v>
      </c>
      <c r="G16" s="88">
        <f t="shared" si="0"/>
        <v>0</v>
      </c>
      <c r="H16" s="64"/>
      <c r="I16" s="64"/>
    </row>
    <row r="17" spans="1:9" ht="28.5" customHeight="1" x14ac:dyDescent="0.45">
      <c r="B17" s="80" t="s">
        <v>71</v>
      </c>
      <c r="C17" s="65">
        <f>COUNTIF(入力シート!$H$11:$H$110,51)</f>
        <v>0</v>
      </c>
      <c r="D17" s="79">
        <f>COUNTIF(入力シート!$H$11:$H$110,55)</f>
        <v>0</v>
      </c>
      <c r="E17" s="65">
        <f>COUNTIF(入力シート!$H$11:$H$110,151)</f>
        <v>0</v>
      </c>
      <c r="F17" s="79">
        <f>COUNTIF(入力シート!$H$11:$H$110,155)</f>
        <v>0</v>
      </c>
      <c r="G17" s="80">
        <f t="shared" si="0"/>
        <v>0</v>
      </c>
      <c r="H17" s="64"/>
      <c r="I17" s="64"/>
    </row>
    <row r="18" spans="1:9" ht="28.5" customHeight="1" thickBot="1" x14ac:dyDescent="0.5">
      <c r="B18" s="234" t="s">
        <v>72</v>
      </c>
      <c r="C18" s="235"/>
      <c r="D18" s="70">
        <f>C13+C14+C15+C16+C17+D13+D14+D15+D16+D17</f>
        <v>0</v>
      </c>
      <c r="E18" s="236" t="s">
        <v>73</v>
      </c>
      <c r="F18" s="237"/>
      <c r="G18" s="71">
        <f>E13+E14+E15+E16+E17+F13+F14+F15+F16+F17</f>
        <v>0</v>
      </c>
      <c r="H18" s="91"/>
      <c r="I18" s="64"/>
    </row>
    <row r="19" spans="1:9" ht="28.5" customHeight="1" thickTop="1" thickBot="1" x14ac:dyDescent="0.5">
      <c r="E19" s="238" t="s">
        <v>74</v>
      </c>
      <c r="F19" s="239"/>
      <c r="G19" s="75">
        <f>D18+G18</f>
        <v>0</v>
      </c>
      <c r="H19" s="64"/>
      <c r="I19" s="64"/>
    </row>
    <row r="20" spans="1:9" ht="12.75" customHeight="1" thickTop="1" x14ac:dyDescent="0.45">
      <c r="E20" s="64"/>
      <c r="F20" s="64"/>
      <c r="G20" s="64"/>
      <c r="H20" s="64"/>
      <c r="I20" s="64"/>
    </row>
    <row r="21" spans="1:9" ht="19.5" customHeight="1" x14ac:dyDescent="0.45">
      <c r="B21" s="94" t="s">
        <v>106</v>
      </c>
    </row>
    <row r="22" spans="1:9" ht="28.5" customHeight="1" x14ac:dyDescent="0.45">
      <c r="B22" s="228"/>
      <c r="C22" s="230" t="s">
        <v>62</v>
      </c>
      <c r="D22" s="231"/>
      <c r="E22" s="230" t="s">
        <v>63</v>
      </c>
      <c r="F22" s="231"/>
      <c r="G22" s="232" t="s">
        <v>64</v>
      </c>
      <c r="H22" s="64"/>
      <c r="I22" s="62"/>
    </row>
    <row r="23" spans="1:9" ht="28.5" customHeight="1" x14ac:dyDescent="0.45">
      <c r="B23" s="229"/>
      <c r="C23" s="65" t="s">
        <v>65</v>
      </c>
      <c r="D23" s="79" t="s">
        <v>66</v>
      </c>
      <c r="E23" s="65" t="s">
        <v>65</v>
      </c>
      <c r="F23" s="79" t="s">
        <v>66</v>
      </c>
      <c r="G23" s="233"/>
      <c r="H23" s="64"/>
    </row>
    <row r="24" spans="1:9" ht="28.5" customHeight="1" x14ac:dyDescent="0.45">
      <c r="B24" s="66" t="s">
        <v>67</v>
      </c>
      <c r="C24" s="95">
        <f>C13*2500</f>
        <v>0</v>
      </c>
      <c r="D24" s="96">
        <f>D13*2500</f>
        <v>0</v>
      </c>
      <c r="E24" s="95">
        <f>E13*3500</f>
        <v>0</v>
      </c>
      <c r="F24" s="97">
        <f>F13*3500</f>
        <v>0</v>
      </c>
      <c r="G24" s="98">
        <f>SUM(C24:F24)</f>
        <v>0</v>
      </c>
      <c r="H24" s="64"/>
    </row>
    <row r="25" spans="1:9" ht="28.5" customHeight="1" x14ac:dyDescent="0.45">
      <c r="B25" s="67" t="s">
        <v>68</v>
      </c>
      <c r="C25" s="95">
        <f>C14*3000</f>
        <v>0</v>
      </c>
      <c r="D25" s="99">
        <f>D14*3000</f>
        <v>0</v>
      </c>
      <c r="E25" s="100">
        <f>E14*5000</f>
        <v>0</v>
      </c>
      <c r="F25" s="99">
        <f>F14*5000</f>
        <v>0</v>
      </c>
      <c r="G25" s="98">
        <f t="shared" ref="G25:G28" si="1">SUM(C25:F25)</f>
        <v>0</v>
      </c>
      <c r="H25" s="64"/>
    </row>
    <row r="26" spans="1:9" ht="28.5" customHeight="1" x14ac:dyDescent="0.45">
      <c r="B26" s="67" t="s">
        <v>69</v>
      </c>
      <c r="C26" s="95">
        <f>C15*3500</f>
        <v>0</v>
      </c>
      <c r="D26" s="99">
        <f>D15*3500</f>
        <v>0</v>
      </c>
      <c r="E26" s="100">
        <f>E15*6500</f>
        <v>0</v>
      </c>
      <c r="F26" s="99">
        <f>F15*6500</f>
        <v>0</v>
      </c>
      <c r="G26" s="98">
        <f t="shared" si="1"/>
        <v>0</v>
      </c>
      <c r="H26" s="64"/>
    </row>
    <row r="27" spans="1:9" ht="28.5" customHeight="1" x14ac:dyDescent="0.45">
      <c r="B27" s="67" t="s">
        <v>70</v>
      </c>
      <c r="C27" s="95">
        <f>C16*4000</f>
        <v>0</v>
      </c>
      <c r="D27" s="99">
        <f>D16*4000</f>
        <v>0</v>
      </c>
      <c r="E27" s="100">
        <f>E16*8000</f>
        <v>0</v>
      </c>
      <c r="F27" s="99">
        <f>F16*8000</f>
        <v>0</v>
      </c>
      <c r="G27" s="98">
        <f t="shared" si="1"/>
        <v>0</v>
      </c>
      <c r="H27" s="64"/>
    </row>
    <row r="28" spans="1:9" ht="28.5" customHeight="1" x14ac:dyDescent="0.45">
      <c r="B28" s="80" t="s">
        <v>71</v>
      </c>
      <c r="C28" s="101">
        <f>C17*5000</f>
        <v>0</v>
      </c>
      <c r="D28" s="102">
        <f>D17*5000</f>
        <v>0</v>
      </c>
      <c r="E28" s="101">
        <f>E17*10000</f>
        <v>0</v>
      </c>
      <c r="F28" s="102">
        <f>F17*10000</f>
        <v>0</v>
      </c>
      <c r="G28" s="103">
        <f t="shared" si="1"/>
        <v>0</v>
      </c>
      <c r="H28" s="64"/>
    </row>
    <row r="29" spans="1:9" ht="28.5" customHeight="1" thickBot="1" x14ac:dyDescent="0.5">
      <c r="B29" s="234" t="s">
        <v>72</v>
      </c>
      <c r="C29" s="235"/>
      <c r="D29" s="106">
        <f>C24+C25+C26+C27+C28+D24+D25+D26+D27+D28</f>
        <v>0</v>
      </c>
      <c r="E29" s="236" t="s">
        <v>73</v>
      </c>
      <c r="F29" s="237"/>
      <c r="G29" s="104">
        <f>E24+E25+E26+E27+E28+F24+F25+F26+F27+F28</f>
        <v>0</v>
      </c>
      <c r="H29" s="91"/>
    </row>
    <row r="30" spans="1:9" ht="28.5" customHeight="1" thickTop="1" thickBot="1" x14ac:dyDescent="0.5">
      <c r="E30" s="238" t="s">
        <v>108</v>
      </c>
      <c r="F30" s="239"/>
      <c r="G30" s="105">
        <f>D29+G29</f>
        <v>0</v>
      </c>
      <c r="H30" s="64"/>
    </row>
    <row r="31" spans="1:9" s="154" customFormat="1" ht="8.25" customHeight="1" thickTop="1" x14ac:dyDescent="0.45">
      <c r="E31" s="64"/>
      <c r="F31" s="64"/>
      <c r="G31" s="160"/>
      <c r="H31" s="64"/>
    </row>
    <row r="32" spans="1:9" ht="18.75" customHeight="1" x14ac:dyDescent="0.45">
      <c r="A32" s="240" t="s">
        <v>152</v>
      </c>
      <c r="B32" s="240"/>
      <c r="C32" s="240"/>
      <c r="D32" s="240"/>
      <c r="E32" s="240"/>
      <c r="F32" s="240"/>
      <c r="G32" s="240"/>
      <c r="H32" s="240"/>
      <c r="I32" s="240"/>
    </row>
    <row r="33" spans="1:9" s="149" customFormat="1" ht="26.25" customHeight="1" x14ac:dyDescent="0.45">
      <c r="A33" s="227" t="s">
        <v>113</v>
      </c>
      <c r="B33" s="227"/>
      <c r="C33" s="227"/>
      <c r="D33" s="227"/>
      <c r="E33" s="227"/>
      <c r="F33" s="227"/>
      <c r="G33" s="227"/>
      <c r="H33" s="227"/>
      <c r="I33" s="227"/>
    </row>
  </sheetData>
  <sheetProtection algorithmName="SHA-512" hashValue="KVpSvFOEsN2n3cuJfebH3S4TRKNFi/FDERTyk8nQoM/ZKMW5iY4DD7C8+2vcmND93inr8qnCQVH91MHEoeh4TA==" saltValue="kgbxXueqxncfgxtvXmcWoA==" spinCount="100000" sheet="1" objects="1" scenarios="1"/>
  <mergeCells count="24">
    <mergeCell ref="A2:I2"/>
    <mergeCell ref="E18:F18"/>
    <mergeCell ref="B22:B23"/>
    <mergeCell ref="C22:D22"/>
    <mergeCell ref="E22:F22"/>
    <mergeCell ref="F4:G4"/>
    <mergeCell ref="F6:G6"/>
    <mergeCell ref="C7:D7"/>
    <mergeCell ref="F7:G7"/>
    <mergeCell ref="C4:D4"/>
    <mergeCell ref="C6:D6"/>
    <mergeCell ref="C8:D8"/>
    <mergeCell ref="A33:I33"/>
    <mergeCell ref="B11:B12"/>
    <mergeCell ref="C11:D11"/>
    <mergeCell ref="E11:F11"/>
    <mergeCell ref="G11:G12"/>
    <mergeCell ref="G22:G23"/>
    <mergeCell ref="B29:C29"/>
    <mergeCell ref="E29:F29"/>
    <mergeCell ref="E30:F30"/>
    <mergeCell ref="E19:F19"/>
    <mergeCell ref="B18:C18"/>
    <mergeCell ref="A32:I32"/>
  </mergeCells>
  <phoneticPr fontId="4"/>
  <conditionalFormatting sqref="C4:D4 C6">
    <cfRule type="cellIs" dxfId="3" priority="5" operator="equal">
      <formula>0</formula>
    </cfRule>
  </conditionalFormatting>
  <conditionalFormatting sqref="C8:D8">
    <cfRule type="cellIs" dxfId="2" priority="3" operator="equal">
      <formula>0</formula>
    </cfRule>
  </conditionalFormatting>
  <conditionalFormatting sqref="F6">
    <cfRule type="cellIs" dxfId="1" priority="1" operator="equal">
      <formula>0</formula>
    </cfRule>
  </conditionalFormatting>
  <conditionalFormatting sqref="F4">
    <cfRule type="cellIs" dxfId="0" priority="2" operator="equal">
      <formula>0</formula>
    </cfRule>
  </conditionalFormatting>
  <dataValidations count="1">
    <dataValidation imeMode="halfAlpha" allowBlank="1" showInputMessage="1" showErrorMessage="1" sqref="G5 C6 F4 F6" xr:uid="{00000000-0002-0000-02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R26"/>
  <sheetViews>
    <sheetView topLeftCell="A16" workbookViewId="0">
      <selection activeCell="P11" sqref="P11"/>
    </sheetView>
  </sheetViews>
  <sheetFormatPr defaultRowHeight="18" x14ac:dyDescent="0.45"/>
  <cols>
    <col min="2" max="2" width="17.5" customWidth="1"/>
    <col min="3" max="3" width="11.5" customWidth="1"/>
    <col min="4" max="4" width="5.09765625" bestFit="1" customWidth="1"/>
    <col min="5" max="14" width="5" customWidth="1"/>
    <col min="15" max="15" width="3.5" customWidth="1"/>
  </cols>
  <sheetData>
    <row r="1" spans="2:15" s="41" customFormat="1" x14ac:dyDescent="0.45">
      <c r="B1" s="40" t="s">
        <v>12</v>
      </c>
      <c r="C1" s="40"/>
      <c r="D1" s="246" t="s">
        <v>13</v>
      </c>
      <c r="E1" s="246"/>
      <c r="F1" s="246"/>
      <c r="G1" s="246"/>
      <c r="H1" s="246" t="s">
        <v>14</v>
      </c>
      <c r="I1" s="246"/>
      <c r="J1" s="246"/>
      <c r="K1" s="246"/>
      <c r="L1" s="246" t="s">
        <v>15</v>
      </c>
      <c r="M1" s="246"/>
      <c r="N1" s="246"/>
      <c r="O1" s="246"/>
    </row>
    <row r="2" spans="2:15" s="41" customFormat="1" x14ac:dyDescent="0.45">
      <c r="B2" s="42"/>
      <c r="C2" s="42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2:15" ht="31.5" customHeight="1" x14ac:dyDescent="0.45">
      <c r="B3" s="247" t="s">
        <v>16</v>
      </c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</row>
    <row r="4" spans="2:15" ht="33" customHeight="1" x14ac:dyDescent="0.45">
      <c r="B4" s="44"/>
      <c r="C4" s="44"/>
      <c r="D4" s="248"/>
      <c r="E4" s="248"/>
      <c r="F4" s="249" t="s">
        <v>17</v>
      </c>
      <c r="G4" s="250"/>
      <c r="H4" s="250"/>
      <c r="I4" s="250"/>
      <c r="J4" s="250"/>
      <c r="K4" s="251"/>
      <c r="L4" s="252" t="s">
        <v>18</v>
      </c>
      <c r="M4" s="253"/>
      <c r="N4" s="253"/>
      <c r="O4" s="254"/>
    </row>
    <row r="5" spans="2:15" ht="33" customHeight="1" x14ac:dyDescent="0.45">
      <c r="B5" s="44"/>
      <c r="C5" s="44"/>
      <c r="D5" s="255"/>
      <c r="E5" s="255"/>
      <c r="F5" s="256" t="s">
        <v>19</v>
      </c>
      <c r="G5" s="257"/>
      <c r="H5" s="257"/>
      <c r="I5" s="257"/>
      <c r="J5" s="257"/>
      <c r="K5" s="258"/>
      <c r="L5" s="259"/>
      <c r="M5" s="260"/>
      <c r="N5" s="260"/>
      <c r="O5" s="261"/>
    </row>
    <row r="6" spans="2:15" x14ac:dyDescent="0.45">
      <c r="B6" s="245" t="s">
        <v>20</v>
      </c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</row>
    <row r="7" spans="2:15" x14ac:dyDescent="0.45">
      <c r="B7" s="245" t="s">
        <v>21</v>
      </c>
      <c r="C7" s="245"/>
      <c r="D7" s="245"/>
      <c r="E7" s="245"/>
      <c r="F7" s="245"/>
      <c r="G7" s="245"/>
      <c r="H7" s="245"/>
      <c r="I7" s="245"/>
      <c r="J7" s="245"/>
      <c r="K7" s="245"/>
      <c r="L7" s="245"/>
      <c r="M7" s="245"/>
    </row>
    <row r="8" spans="2:15" ht="18.600000000000001" thickBot="1" x14ac:dyDescent="0.5">
      <c r="B8" s="245" t="s">
        <v>22</v>
      </c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</row>
    <row r="9" spans="2:15" x14ac:dyDescent="0.45">
      <c r="B9" s="262" t="s">
        <v>23</v>
      </c>
      <c r="C9" s="264" t="s">
        <v>24</v>
      </c>
      <c r="D9" s="265"/>
      <c r="E9" s="268"/>
      <c r="F9" s="269"/>
      <c r="G9" s="269"/>
      <c r="H9" s="269"/>
      <c r="I9" s="269"/>
      <c r="J9" s="269"/>
      <c r="K9" s="269"/>
      <c r="L9" s="270"/>
      <c r="M9" s="274" t="s">
        <v>25</v>
      </c>
      <c r="N9" s="275"/>
      <c r="O9" s="276"/>
    </row>
    <row r="10" spans="2:15" x14ac:dyDescent="0.45">
      <c r="B10" s="263"/>
      <c r="C10" s="266"/>
      <c r="D10" s="267"/>
      <c r="E10" s="271"/>
      <c r="F10" s="272"/>
      <c r="G10" s="272"/>
      <c r="H10" s="272"/>
      <c r="I10" s="272"/>
      <c r="J10" s="272"/>
      <c r="K10" s="272"/>
      <c r="L10" s="273"/>
      <c r="M10" s="277"/>
      <c r="N10" s="278"/>
      <c r="O10" s="279"/>
    </row>
    <row r="11" spans="2:15" x14ac:dyDescent="0.45">
      <c r="B11" s="45"/>
      <c r="C11" s="280" t="s">
        <v>26</v>
      </c>
      <c r="D11" s="281"/>
      <c r="E11" s="286"/>
      <c r="F11" s="287"/>
      <c r="G11" s="287"/>
      <c r="H11" s="287"/>
      <c r="I11" s="287"/>
      <c r="J11" s="287"/>
      <c r="K11" s="287"/>
      <c r="L11" s="288"/>
      <c r="M11" s="290" t="s">
        <v>27</v>
      </c>
      <c r="N11" s="290"/>
      <c r="O11" s="295"/>
    </row>
    <row r="12" spans="2:15" x14ac:dyDescent="0.45">
      <c r="B12" s="297" t="s">
        <v>28</v>
      </c>
      <c r="C12" s="282"/>
      <c r="D12" s="283"/>
      <c r="E12" s="289"/>
      <c r="F12" s="290"/>
      <c r="G12" s="290"/>
      <c r="H12" s="290"/>
      <c r="I12" s="290"/>
      <c r="J12" s="290"/>
      <c r="K12" s="290"/>
      <c r="L12" s="291"/>
      <c r="M12" s="290"/>
      <c r="N12" s="290"/>
      <c r="O12" s="295"/>
    </row>
    <row r="13" spans="2:15" x14ac:dyDescent="0.45">
      <c r="B13" s="298"/>
      <c r="C13" s="284"/>
      <c r="D13" s="285"/>
      <c r="E13" s="292"/>
      <c r="F13" s="293"/>
      <c r="G13" s="293"/>
      <c r="H13" s="293"/>
      <c r="I13" s="293"/>
      <c r="J13" s="293"/>
      <c r="K13" s="293"/>
      <c r="L13" s="294"/>
      <c r="M13" s="293"/>
      <c r="N13" s="293"/>
      <c r="O13" s="296"/>
    </row>
    <row r="14" spans="2:15" ht="39.75" customHeight="1" x14ac:dyDescent="0.45">
      <c r="B14" s="299" t="s">
        <v>48</v>
      </c>
      <c r="C14" s="300"/>
      <c r="D14" s="301" t="s">
        <v>29</v>
      </c>
      <c r="E14" s="302"/>
      <c r="F14" s="302"/>
      <c r="G14" s="302"/>
      <c r="H14" s="302"/>
      <c r="I14" s="302"/>
      <c r="J14" s="302"/>
      <c r="K14" s="302"/>
      <c r="L14" s="302"/>
      <c r="M14" s="302"/>
      <c r="N14" s="302"/>
      <c r="O14" s="303"/>
    </row>
    <row r="15" spans="2:15" ht="39.75" customHeight="1" x14ac:dyDescent="0.45">
      <c r="B15" s="304" t="s">
        <v>30</v>
      </c>
      <c r="C15" s="305"/>
      <c r="D15" s="307" t="s">
        <v>31</v>
      </c>
      <c r="E15" s="308"/>
      <c r="F15" s="309" t="s">
        <v>32</v>
      </c>
      <c r="G15" s="310"/>
      <c r="H15" s="310"/>
      <c r="I15" s="311" t="s">
        <v>33</v>
      </c>
      <c r="J15" s="311"/>
      <c r="K15" s="311"/>
      <c r="L15" s="311"/>
      <c r="M15" s="313" t="s">
        <v>34</v>
      </c>
      <c r="N15" s="313"/>
      <c r="O15" s="314"/>
    </row>
    <row r="16" spans="2:15" ht="39.75" customHeight="1" x14ac:dyDescent="0.45">
      <c r="B16" s="306"/>
      <c r="C16" s="285"/>
      <c r="D16" s="331" t="s">
        <v>46</v>
      </c>
      <c r="E16" s="332"/>
      <c r="F16" s="333"/>
      <c r="G16" s="334" t="s">
        <v>32</v>
      </c>
      <c r="H16" s="335"/>
      <c r="I16" s="312"/>
      <c r="J16" s="312"/>
      <c r="K16" s="312"/>
      <c r="L16" s="312"/>
      <c r="M16" s="315"/>
      <c r="N16" s="315"/>
      <c r="O16" s="316"/>
    </row>
    <row r="17" spans="2:18" ht="39.75" customHeight="1" x14ac:dyDescent="0.45">
      <c r="B17" s="358" t="s">
        <v>35</v>
      </c>
      <c r="C17" s="359"/>
      <c r="D17" s="360" t="s">
        <v>36</v>
      </c>
      <c r="E17" s="361"/>
      <c r="F17" s="361"/>
      <c r="G17" s="361"/>
      <c r="H17" s="361"/>
      <c r="I17" s="361"/>
      <c r="J17" s="361"/>
      <c r="K17" s="361"/>
      <c r="L17" s="361"/>
      <c r="M17" s="361"/>
      <c r="N17" s="361"/>
      <c r="O17" s="362"/>
      <c r="R17" s="46"/>
    </row>
    <row r="18" spans="2:18" ht="39.75" customHeight="1" x14ac:dyDescent="0.45">
      <c r="B18" s="317" t="s">
        <v>37</v>
      </c>
      <c r="C18" s="318"/>
      <c r="D18" s="49">
        <v>5</v>
      </c>
      <c r="E18" s="48"/>
      <c r="F18" s="48"/>
      <c r="G18" s="48"/>
      <c r="H18" s="48"/>
      <c r="I18" s="48"/>
      <c r="J18" s="48"/>
      <c r="K18" s="48"/>
      <c r="L18" s="48"/>
      <c r="M18" s="338"/>
      <c r="N18" s="339"/>
      <c r="O18" s="47"/>
    </row>
    <row r="19" spans="2:18" ht="39.75" customHeight="1" x14ac:dyDescent="0.45">
      <c r="B19" s="336" t="s">
        <v>47</v>
      </c>
      <c r="C19" s="337"/>
      <c r="D19" s="49"/>
      <c r="E19" s="48"/>
      <c r="F19" s="48"/>
      <c r="G19" s="48"/>
      <c r="H19" s="48"/>
      <c r="I19" s="48"/>
      <c r="J19" s="48"/>
      <c r="K19" s="48"/>
      <c r="L19" s="48"/>
      <c r="M19" s="50"/>
      <c r="N19" s="339" t="s">
        <v>42</v>
      </c>
      <c r="O19" s="340"/>
    </row>
    <row r="20" spans="2:18" ht="39.75" customHeight="1" x14ac:dyDescent="0.45">
      <c r="B20" s="304" t="s">
        <v>38</v>
      </c>
      <c r="C20" s="305"/>
      <c r="D20" s="343" t="s">
        <v>50</v>
      </c>
      <c r="E20" s="344"/>
      <c r="F20" s="345"/>
      <c r="G20" s="346" t="s">
        <v>51</v>
      </c>
      <c r="H20" s="346"/>
      <c r="I20" s="346"/>
      <c r="J20" s="346"/>
      <c r="K20" s="346"/>
      <c r="L20" s="346"/>
      <c r="M20" s="346"/>
      <c r="N20" s="346"/>
      <c r="O20" s="347"/>
    </row>
    <row r="21" spans="2:18" ht="39.75" customHeight="1" x14ac:dyDescent="0.45">
      <c r="B21" s="319"/>
      <c r="C21" s="283"/>
      <c r="D21" s="325" t="s">
        <v>52</v>
      </c>
      <c r="E21" s="326"/>
      <c r="F21" s="327"/>
      <c r="G21" s="328" t="s">
        <v>28</v>
      </c>
      <c r="H21" s="329"/>
      <c r="I21" s="341" t="s">
        <v>49</v>
      </c>
      <c r="J21" s="341"/>
      <c r="K21" s="341"/>
      <c r="L21" s="341"/>
      <c r="M21" s="341"/>
      <c r="N21" s="341"/>
      <c r="O21" s="342"/>
    </row>
    <row r="22" spans="2:18" ht="39.75" customHeight="1" x14ac:dyDescent="0.45">
      <c r="B22" s="319"/>
      <c r="C22" s="283"/>
      <c r="D22" s="321" t="s">
        <v>39</v>
      </c>
      <c r="E22" s="321"/>
      <c r="F22" s="321"/>
      <c r="G22" s="321"/>
      <c r="H22" s="321"/>
      <c r="I22" s="321"/>
      <c r="J22" s="321"/>
      <c r="K22" s="321"/>
      <c r="L22" s="322"/>
      <c r="M22" s="323" t="s">
        <v>40</v>
      </c>
      <c r="N22" s="323"/>
      <c r="O22" s="324"/>
    </row>
    <row r="23" spans="2:18" ht="39.75" customHeight="1" x14ac:dyDescent="0.45">
      <c r="B23" s="320"/>
      <c r="C23" s="267"/>
      <c r="D23" s="348" t="s">
        <v>41</v>
      </c>
      <c r="E23" s="348"/>
      <c r="F23" s="348"/>
      <c r="G23" s="348"/>
      <c r="H23" s="348"/>
      <c r="I23" s="348"/>
      <c r="J23" s="348"/>
      <c r="K23" s="348"/>
      <c r="L23" s="349"/>
      <c r="M23" s="323"/>
      <c r="N23" s="323"/>
      <c r="O23" s="324"/>
    </row>
    <row r="24" spans="2:18" ht="39.75" customHeight="1" x14ac:dyDescent="0.45">
      <c r="B24" s="350" t="s">
        <v>43</v>
      </c>
      <c r="C24" s="351"/>
      <c r="D24" s="343"/>
      <c r="E24" s="344"/>
      <c r="F24" s="344"/>
      <c r="G24" s="344"/>
      <c r="H24" s="344"/>
      <c r="I24" s="344"/>
      <c r="J24" s="344"/>
      <c r="K24" s="344"/>
      <c r="L24" s="344"/>
      <c r="M24" s="344"/>
      <c r="N24" s="344"/>
      <c r="O24" s="352"/>
    </row>
    <row r="25" spans="2:18" ht="39.75" customHeight="1" thickBot="1" x14ac:dyDescent="0.5">
      <c r="B25" s="353" t="s">
        <v>44</v>
      </c>
      <c r="C25" s="354"/>
      <c r="D25" s="355"/>
      <c r="E25" s="356"/>
      <c r="F25" s="356"/>
      <c r="G25" s="356"/>
      <c r="H25" s="356"/>
      <c r="I25" s="356"/>
      <c r="J25" s="356"/>
      <c r="K25" s="356"/>
      <c r="L25" s="356"/>
      <c r="M25" s="356"/>
      <c r="N25" s="356"/>
      <c r="O25" s="357"/>
    </row>
    <row r="26" spans="2:18" ht="33" customHeight="1" x14ac:dyDescent="0.2">
      <c r="B26" s="330" t="s">
        <v>45</v>
      </c>
      <c r="C26" s="330"/>
      <c r="D26" s="330"/>
      <c r="E26" s="330"/>
      <c r="F26" s="330"/>
      <c r="G26" s="330"/>
      <c r="H26" s="330"/>
      <c r="I26" s="330"/>
      <c r="J26" s="330"/>
      <c r="K26" s="330"/>
      <c r="L26" s="330"/>
      <c r="M26" s="330"/>
      <c r="N26" s="330"/>
      <c r="O26" s="330"/>
    </row>
  </sheetData>
  <mergeCells count="50">
    <mergeCell ref="B26:O26"/>
    <mergeCell ref="D16:F16"/>
    <mergeCell ref="G16:H16"/>
    <mergeCell ref="B19:C19"/>
    <mergeCell ref="M18:N18"/>
    <mergeCell ref="N19:O19"/>
    <mergeCell ref="I21:O21"/>
    <mergeCell ref="D20:F20"/>
    <mergeCell ref="G20:O20"/>
    <mergeCell ref="D23:L23"/>
    <mergeCell ref="B24:C24"/>
    <mergeCell ref="D24:O24"/>
    <mergeCell ref="B25:C25"/>
    <mergeCell ref="D25:O25"/>
    <mergeCell ref="B17:C17"/>
    <mergeCell ref="D17:O17"/>
    <mergeCell ref="B18:C18"/>
    <mergeCell ref="B20:C23"/>
    <mergeCell ref="D22:L22"/>
    <mergeCell ref="M22:O23"/>
    <mergeCell ref="D21:F21"/>
    <mergeCell ref="G21:H21"/>
    <mergeCell ref="B14:C14"/>
    <mergeCell ref="D14:O14"/>
    <mergeCell ref="B15:C16"/>
    <mergeCell ref="D15:E15"/>
    <mergeCell ref="F15:H15"/>
    <mergeCell ref="I15:L16"/>
    <mergeCell ref="M15:O16"/>
    <mergeCell ref="B9:B10"/>
    <mergeCell ref="C9:D10"/>
    <mergeCell ref="E9:L10"/>
    <mergeCell ref="M9:O10"/>
    <mergeCell ref="C11:D13"/>
    <mergeCell ref="E11:L13"/>
    <mergeCell ref="M11:O13"/>
    <mergeCell ref="B12:B13"/>
    <mergeCell ref="B8:M8"/>
    <mergeCell ref="D1:G1"/>
    <mergeCell ref="H1:K1"/>
    <mergeCell ref="L1:O1"/>
    <mergeCell ref="B3:O3"/>
    <mergeCell ref="D4:E4"/>
    <mergeCell ref="F4:K4"/>
    <mergeCell ref="L4:O4"/>
    <mergeCell ref="D5:E5"/>
    <mergeCell ref="F5:K5"/>
    <mergeCell ref="L5:O5"/>
    <mergeCell ref="B6:M6"/>
    <mergeCell ref="B7:M7"/>
  </mergeCells>
  <phoneticPr fontId="4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入力マニュアル</vt:lpstr>
      <vt:lpstr>入力シート</vt:lpstr>
      <vt:lpstr>受験者集計【確認用】</vt:lpstr>
      <vt:lpstr>受験票</vt:lpstr>
      <vt:lpstr>受験者集計【確認用】!Print_Area</vt:lpstr>
      <vt:lpstr>入力シート!Print_Area</vt:lpstr>
      <vt:lpstr>入力シート!Print_Titles</vt:lpstr>
    </vt:vector>
  </TitlesOfParts>
  <Company>滋賀県教育委員会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滋賀県教育委員会</dc:creator>
  <cp:lastModifiedBy>小林　重和</cp:lastModifiedBy>
  <cp:lastPrinted>2023-08-01T03:11:28Z</cp:lastPrinted>
  <dcterms:created xsi:type="dcterms:W3CDTF">2023-07-31T04:09:13Z</dcterms:created>
  <dcterms:modified xsi:type="dcterms:W3CDTF">2024-09-13T03:40:58Z</dcterms:modified>
</cp:coreProperties>
</file>